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00" yWindow="120" windowWidth="19395" windowHeight="7800"/>
  </bookViews>
  <sheets>
    <sheet name="使い方" sheetId="4" r:id="rId1"/>
    <sheet name="売上目標設定" sheetId="1" r:id="rId2"/>
    <sheet name="実績入力表" sheetId="2" r:id="rId3"/>
  </sheets>
  <definedNames>
    <definedName name="_xlnm.Print_Area" localSheetId="0">使い方!$A$1:$U$76</definedName>
    <definedName name="_xlnm.Print_Area" localSheetId="2">実績入力表!$A$1:$AK$186</definedName>
    <definedName name="_xlnm.Print_Area" localSheetId="1">売上目標設定!$A$1:$U$72</definedName>
  </definedNames>
  <calcPr calcId="144525"/>
</workbook>
</file>

<file path=xl/calcChain.xml><?xml version="1.0" encoding="utf-8"?>
<calcChain xmlns="http://schemas.openxmlformats.org/spreadsheetml/2006/main">
  <c r="S23" i="1" l="1"/>
  <c r="R23" i="1"/>
  <c r="P23" i="1"/>
  <c r="O23" i="1"/>
  <c r="M23" i="1"/>
  <c r="L23" i="1"/>
  <c r="J23" i="1"/>
  <c r="I23" i="1"/>
  <c r="G23" i="1"/>
  <c r="F23" i="1"/>
  <c r="C23" i="1"/>
  <c r="D23" i="1"/>
  <c r="L14" i="1"/>
  <c r="L6" i="1"/>
  <c r="AI61" i="2" l="1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E11" i="2"/>
  <c r="E10" i="2"/>
  <c r="T24" i="1"/>
  <c r="S24" i="1"/>
  <c r="P24" i="1"/>
  <c r="M24" i="1"/>
  <c r="J24" i="1"/>
  <c r="G24" i="1"/>
  <c r="D24" i="1"/>
  <c r="AJ63" i="2"/>
  <c r="AJ62" i="2"/>
  <c r="AJ53" i="2"/>
  <c r="AJ52" i="2"/>
  <c r="AJ43" i="2"/>
  <c r="AJ42" i="2"/>
  <c r="AJ33" i="2"/>
  <c r="AJ32" i="2"/>
  <c r="AJ23" i="2"/>
  <c r="AJ22" i="2"/>
  <c r="AJ13" i="2"/>
  <c r="AJ12" i="2"/>
  <c r="T6" i="1" l="1"/>
  <c r="AJ65" i="2" l="1"/>
  <c r="AJ64" i="2"/>
  <c r="AJ61" i="2"/>
  <c r="AJ59" i="2"/>
  <c r="AJ58" i="2"/>
  <c r="AJ57" i="2"/>
  <c r="AJ56" i="2"/>
  <c r="AJ55" i="2"/>
  <c r="AJ54" i="2"/>
  <c r="AJ50" i="2"/>
  <c r="AJ49" i="2"/>
  <c r="AJ48" i="2"/>
  <c r="AJ47" i="2"/>
  <c r="AJ46" i="2"/>
  <c r="AJ45" i="2"/>
  <c r="AJ44" i="2"/>
  <c r="AJ40" i="2"/>
  <c r="AJ39" i="2"/>
  <c r="AJ38" i="2"/>
  <c r="AJ37" i="2"/>
  <c r="AJ36" i="2"/>
  <c r="AJ35" i="2"/>
  <c r="AJ34" i="2"/>
  <c r="AJ31" i="2"/>
  <c r="AJ29" i="2"/>
  <c r="AJ28" i="2"/>
  <c r="AJ27" i="2"/>
  <c r="AJ26" i="2"/>
  <c r="AJ25" i="2"/>
  <c r="AJ24" i="2"/>
  <c r="AJ21" i="2"/>
  <c r="AJ19" i="2"/>
  <c r="AJ18" i="2"/>
  <c r="AJ17" i="2"/>
  <c r="AJ16" i="2"/>
  <c r="AJ15" i="2"/>
  <c r="D25" i="1" s="1"/>
  <c r="R15" i="1" s="1"/>
  <c r="AJ14" i="2"/>
  <c r="AJ11" i="2"/>
  <c r="AJ9" i="2"/>
  <c r="AJ8" i="2"/>
  <c r="AJ7" i="2"/>
  <c r="AJ6" i="2"/>
  <c r="S25" i="1"/>
  <c r="T25" i="1" s="1"/>
  <c r="P25" i="1"/>
  <c r="Q25" i="1" s="1"/>
  <c r="M25" i="1"/>
  <c r="N25" i="1" s="1"/>
  <c r="J25" i="1"/>
  <c r="K25" i="1" s="1"/>
  <c r="G25" i="1"/>
  <c r="H25" i="1" s="1"/>
  <c r="E24" i="1"/>
  <c r="S22" i="1"/>
  <c r="T22" i="1" s="1"/>
  <c r="P22" i="1"/>
  <c r="Q22" i="1" s="1"/>
  <c r="M22" i="1"/>
  <c r="N22" i="1" s="1"/>
  <c r="J22" i="1"/>
  <c r="K22" i="1" s="1"/>
  <c r="G22" i="1"/>
  <c r="H22" i="1" s="1"/>
  <c r="D22" i="1"/>
  <c r="E22" i="1" s="1"/>
  <c r="S21" i="1"/>
  <c r="P21" i="1"/>
  <c r="M21" i="1"/>
  <c r="J21" i="1"/>
  <c r="G21" i="1"/>
  <c r="D21" i="1"/>
  <c r="H14" i="1"/>
  <c r="L7" i="1"/>
  <c r="Q6" i="1"/>
  <c r="N6" i="1"/>
  <c r="K6" i="1"/>
  <c r="H6" i="1"/>
  <c r="E6" i="1"/>
  <c r="T14" i="1" l="1"/>
  <c r="O15" i="1"/>
  <c r="I15" i="1"/>
  <c r="K14" i="1" s="1"/>
  <c r="E23" i="1"/>
  <c r="AJ10" i="2"/>
  <c r="AJ20" i="2"/>
  <c r="AJ30" i="2"/>
  <c r="AJ41" i="2"/>
  <c r="AJ51" i="2"/>
  <c r="AJ60" i="2"/>
  <c r="H24" i="1"/>
  <c r="E25" i="1"/>
  <c r="C15" i="1"/>
  <c r="E14" i="1" s="1"/>
  <c r="E21" i="1"/>
  <c r="H21" i="1"/>
  <c r="K21" i="1"/>
  <c r="N21" i="1"/>
  <c r="Q21" i="1"/>
  <c r="T21" i="1"/>
  <c r="H23" i="1"/>
  <c r="Q14" i="1"/>
  <c r="K24" i="1" l="1"/>
  <c r="L15" i="1"/>
  <c r="N14" i="1" s="1"/>
  <c r="K23" i="1"/>
  <c r="N24" i="1" l="1"/>
  <c r="N23" i="1"/>
  <c r="Q24" i="1" l="1"/>
  <c r="Q23" i="1"/>
  <c r="T23" i="1" l="1"/>
</calcChain>
</file>

<file path=xl/sharedStrings.xml><?xml version="1.0" encoding="utf-8"?>
<sst xmlns="http://schemas.openxmlformats.org/spreadsheetml/2006/main" count="170" uniqueCount="47">
  <si>
    <t>下半期 目標設定</t>
    <rPh sb="0" eb="3">
      <t>シモハンキ</t>
    </rPh>
    <rPh sb="4" eb="6">
      <t>モクヒョウ</t>
    </rPh>
    <rPh sb="6" eb="8">
      <t>セッテイ</t>
    </rPh>
    <phoneticPr fontId="1"/>
  </si>
  <si>
    <t>具体的な行動計画</t>
    <rPh sb="0" eb="3">
      <t>グタイテキ</t>
    </rPh>
    <rPh sb="4" eb="6">
      <t>コウドウ</t>
    </rPh>
    <rPh sb="6" eb="8">
      <t>ケイカク</t>
    </rPh>
    <phoneticPr fontId="1"/>
  </si>
  <si>
    <t>売上</t>
    <rPh sb="0" eb="2">
      <t>ウリアゲ</t>
    </rPh>
    <phoneticPr fontId="1"/>
  </si>
  <si>
    <t>客単価</t>
    <rPh sb="0" eb="3">
      <t>キャクタンカ</t>
    </rPh>
    <phoneticPr fontId="1"/>
  </si>
  <si>
    <t>顧客数</t>
    <rPh sb="0" eb="3">
      <t>コキャクスウ</t>
    </rPh>
    <phoneticPr fontId="1"/>
  </si>
  <si>
    <t>目標</t>
    <rPh sb="0" eb="2">
      <t>モクヒョウ</t>
    </rPh>
    <phoneticPr fontId="1"/>
  </si>
  <si>
    <t>実績</t>
    <rPh sb="0" eb="2">
      <t>ジッセキ</t>
    </rPh>
    <phoneticPr fontId="1"/>
  </si>
  <si>
    <t>11月</t>
  </si>
  <si>
    <t>12月</t>
  </si>
  <si>
    <t>下半期の目標</t>
    <rPh sb="0" eb="3">
      <t>シモハンキ</t>
    </rPh>
    <rPh sb="4" eb="6">
      <t>モクヒョウ</t>
    </rPh>
    <phoneticPr fontId="1"/>
  </si>
  <si>
    <t>行動計画</t>
    <rPh sb="0" eb="2">
      <t>コウドウ</t>
    </rPh>
    <rPh sb="2" eb="4">
      <t>ケイカク</t>
    </rPh>
    <phoneticPr fontId="1"/>
  </si>
  <si>
    <t>売上（上代）</t>
    <rPh sb="0" eb="2">
      <t>ウリアゲ</t>
    </rPh>
    <rPh sb="3" eb="5">
      <t>ジョウダイ</t>
    </rPh>
    <phoneticPr fontId="1"/>
  </si>
  <si>
    <t>売上（下代）</t>
    <rPh sb="0" eb="2">
      <t>ウリアゲ</t>
    </rPh>
    <rPh sb="3" eb="4">
      <t>シタ</t>
    </rPh>
    <rPh sb="4" eb="5">
      <t>ダイ</t>
    </rPh>
    <phoneticPr fontId="1"/>
  </si>
  <si>
    <t>目　標</t>
    <rPh sb="0" eb="1">
      <t>メ</t>
    </rPh>
    <rPh sb="2" eb="3">
      <t>シルベ</t>
    </rPh>
    <phoneticPr fontId="1"/>
  </si>
  <si>
    <t>実　績</t>
    <rPh sb="0" eb="1">
      <t>ジツ</t>
    </rPh>
    <rPh sb="2" eb="3">
      <t>イサオ</t>
    </rPh>
    <phoneticPr fontId="1"/>
  </si>
  <si>
    <t>上半期 実績</t>
    <rPh sb="0" eb="3">
      <t>カミハンキ</t>
    </rPh>
    <rPh sb="4" eb="6">
      <t>ジッセキ</t>
    </rPh>
    <phoneticPr fontId="1"/>
  </si>
  <si>
    <t>下半期 売上管理シート</t>
    <rPh sb="0" eb="3">
      <t>シモハンキ</t>
    </rPh>
    <rPh sb="4" eb="6">
      <t>ウリアゲ</t>
    </rPh>
    <rPh sb="6" eb="8">
      <t>カンリ</t>
    </rPh>
    <phoneticPr fontId="1"/>
  </si>
  <si>
    <t>月・項目＼日にち</t>
    <rPh sb="0" eb="1">
      <t>ツキ</t>
    </rPh>
    <rPh sb="2" eb="4">
      <t>コウモク</t>
    </rPh>
    <rPh sb="5" eb="6">
      <t>ヒ</t>
    </rPh>
    <phoneticPr fontId="1"/>
  </si>
  <si>
    <t>月合計</t>
    <rPh sb="0" eb="1">
      <t>ツキ</t>
    </rPh>
    <rPh sb="1" eb="3">
      <t>ゴウケイ</t>
    </rPh>
    <phoneticPr fontId="1"/>
  </si>
  <si>
    <t>月別　　　実績入力表</t>
    <rPh sb="0" eb="2">
      <t>ツキベツ</t>
    </rPh>
    <rPh sb="5" eb="7">
      <t>ジッセキ</t>
    </rPh>
    <rPh sb="7" eb="9">
      <t>ニュウリョク</t>
    </rPh>
    <rPh sb="9" eb="10">
      <t>ヒョウ</t>
    </rPh>
    <phoneticPr fontId="1"/>
  </si>
  <si>
    <t>顧客数（人）</t>
    <rPh sb="0" eb="3">
      <t>コキャクスウ</t>
    </rPh>
    <rPh sb="4" eb="5">
      <t>ニン</t>
    </rPh>
    <phoneticPr fontId="1"/>
  </si>
  <si>
    <t>売上（千円）</t>
    <rPh sb="0" eb="2">
      <t>ウリアゲ</t>
    </rPh>
    <rPh sb="3" eb="5">
      <t>センエン</t>
    </rPh>
    <phoneticPr fontId="1"/>
  </si>
  <si>
    <t>客単価（千円）</t>
    <rPh sb="0" eb="3">
      <t>キャクタンカ</t>
    </rPh>
    <rPh sb="4" eb="6">
      <t>センエン</t>
    </rPh>
    <phoneticPr fontId="1"/>
  </si>
  <si>
    <t>新規顧客獲得に重点を置く・客単価を上げる</t>
    <rPh sb="0" eb="2">
      <t>シンキ</t>
    </rPh>
    <rPh sb="2" eb="4">
      <t>コキャク</t>
    </rPh>
    <rPh sb="4" eb="6">
      <t>カクトク</t>
    </rPh>
    <rPh sb="7" eb="9">
      <t>ジュウテン</t>
    </rPh>
    <rPh sb="10" eb="11">
      <t>オ</t>
    </rPh>
    <rPh sb="13" eb="16">
      <t>キャクタンカ</t>
    </rPh>
    <rPh sb="17" eb="18">
      <t>ア</t>
    </rPh>
    <phoneticPr fontId="1"/>
  </si>
  <si>
    <t>新規顧客向けのキャンペーン、セール企画・セット購入を促すような施策、コミュニケーション力アップ</t>
    <rPh sb="0" eb="2">
      <t>シンキ</t>
    </rPh>
    <rPh sb="2" eb="4">
      <t>コキャク</t>
    </rPh>
    <rPh sb="4" eb="5">
      <t>ム</t>
    </rPh>
    <rPh sb="17" eb="19">
      <t>キカク</t>
    </rPh>
    <rPh sb="23" eb="25">
      <t>コウニュウ</t>
    </rPh>
    <rPh sb="26" eb="27">
      <t>ウナガ</t>
    </rPh>
    <rPh sb="31" eb="33">
      <t>シサク</t>
    </rPh>
    <rPh sb="43" eb="44">
      <t>リョク</t>
    </rPh>
    <phoneticPr fontId="1"/>
  </si>
  <si>
    <t>新規顧客獲得 目標達成</t>
    <rPh sb="0" eb="2">
      <t>シンキ</t>
    </rPh>
    <rPh sb="2" eb="4">
      <t>コキャク</t>
    </rPh>
    <rPh sb="4" eb="6">
      <t>カクトク</t>
    </rPh>
    <rPh sb="7" eb="9">
      <t>モクヒョウ</t>
    </rPh>
    <rPh sb="9" eb="11">
      <t>タッセイ</t>
    </rPh>
    <phoneticPr fontId="1"/>
  </si>
  <si>
    <t>ご新規様キャンペーンを行う</t>
    <rPh sb="1" eb="3">
      <t>シンキ</t>
    </rPh>
    <rPh sb="3" eb="4">
      <t>サマ</t>
    </rPh>
    <rPh sb="11" eb="12">
      <t>オコナ</t>
    </rPh>
    <phoneticPr fontId="1"/>
  </si>
  <si>
    <t>7月</t>
    <rPh sb="1" eb="2">
      <t>ガツ</t>
    </rPh>
    <phoneticPr fontId="1"/>
  </si>
  <si>
    <t>8月</t>
  </si>
  <si>
    <t>9月</t>
  </si>
  <si>
    <t>10月</t>
  </si>
  <si>
    <t>差</t>
    <rPh sb="0" eb="1">
      <t>サ</t>
    </rPh>
    <phoneticPr fontId="1"/>
  </si>
  <si>
    <t>1ヶ月ごとの目標</t>
    <rPh sb="2" eb="3">
      <t>ゲツ</t>
    </rPh>
    <rPh sb="6" eb="8">
      <t>モクヒョウ</t>
    </rPh>
    <phoneticPr fontId="1"/>
  </si>
  <si>
    <t>実績入力表の使い方</t>
    <rPh sb="0" eb="2">
      <t>ジッセキ</t>
    </rPh>
    <rPh sb="2" eb="4">
      <t>ニュウリョク</t>
    </rPh>
    <rPh sb="4" eb="5">
      <t>ヒョウ</t>
    </rPh>
    <rPh sb="6" eb="7">
      <t>ツカ</t>
    </rPh>
    <rPh sb="8" eb="9">
      <t>カタ</t>
    </rPh>
    <phoneticPr fontId="1"/>
  </si>
  <si>
    <t>7  月</t>
    <rPh sb="3" eb="4">
      <t>ガツ</t>
    </rPh>
    <phoneticPr fontId="1"/>
  </si>
  <si>
    <t>8  月</t>
    <phoneticPr fontId="1"/>
  </si>
  <si>
    <t>9  月</t>
    <phoneticPr fontId="1"/>
  </si>
  <si>
    <t>来店客数（人）</t>
    <rPh sb="0" eb="2">
      <t>ライテン</t>
    </rPh>
    <rPh sb="2" eb="3">
      <t>キャク</t>
    </rPh>
    <rPh sb="3" eb="4">
      <t>スウ</t>
    </rPh>
    <rPh sb="5" eb="6">
      <t>ニン</t>
    </rPh>
    <phoneticPr fontId="1"/>
  </si>
  <si>
    <t>来店客数</t>
    <rPh sb="0" eb="2">
      <t>ライテン</t>
    </rPh>
    <rPh sb="2" eb="3">
      <t>キャク</t>
    </rPh>
    <rPh sb="3" eb="4">
      <t>スウ</t>
    </rPh>
    <phoneticPr fontId="1"/>
  </si>
  <si>
    <t>来店客数</t>
    <rPh sb="0" eb="3">
      <t>ライテンキャク</t>
    </rPh>
    <rPh sb="3" eb="4">
      <t>スウ</t>
    </rPh>
    <phoneticPr fontId="1"/>
  </si>
  <si>
    <t>下半期売上管理シート 使い方</t>
    <rPh sb="0" eb="3">
      <t>シモハンキ</t>
    </rPh>
    <rPh sb="3" eb="5">
      <t>ウリアゲ</t>
    </rPh>
    <rPh sb="5" eb="7">
      <t>カンリ</t>
    </rPh>
    <rPh sb="11" eb="12">
      <t>ツカ</t>
    </rPh>
    <rPh sb="13" eb="14">
      <t>カタ</t>
    </rPh>
    <phoneticPr fontId="1"/>
  </si>
  <si>
    <t>顧客数</t>
    <rPh sb="0" eb="3">
      <t>コキャクスウ</t>
    </rPh>
    <phoneticPr fontId="1"/>
  </si>
  <si>
    <t>実績</t>
    <rPh sb="0" eb="2">
      <t>ジッセキ</t>
    </rPh>
    <phoneticPr fontId="1"/>
  </si>
  <si>
    <t>新規顧客</t>
    <rPh sb="0" eb="2">
      <t>シンキ</t>
    </rPh>
    <rPh sb="2" eb="4">
      <t>コキャク</t>
    </rPh>
    <phoneticPr fontId="1"/>
  </si>
  <si>
    <t>単位（売上、客単価：千円　来店客数、顧客数、新規顧客数：人）</t>
    <rPh sb="0" eb="2">
      <t>タンイ</t>
    </rPh>
    <rPh sb="3" eb="5">
      <t>ウリアゲ</t>
    </rPh>
    <rPh sb="6" eb="9">
      <t>キャクタンカ</t>
    </rPh>
    <rPh sb="10" eb="12">
      <t>センエン</t>
    </rPh>
    <rPh sb="13" eb="16">
      <t>ライテンキャク</t>
    </rPh>
    <rPh sb="16" eb="17">
      <t>スウ</t>
    </rPh>
    <rPh sb="18" eb="21">
      <t>コキャクスウ</t>
    </rPh>
    <rPh sb="22" eb="24">
      <t>シンキ</t>
    </rPh>
    <rPh sb="24" eb="26">
      <t>コキャク</t>
    </rPh>
    <rPh sb="26" eb="27">
      <t>スウ</t>
    </rPh>
    <rPh sb="28" eb="29">
      <t>ニン</t>
    </rPh>
    <phoneticPr fontId="1"/>
  </si>
  <si>
    <t>新規顧客数</t>
    <rPh sb="0" eb="2">
      <t>シンキ</t>
    </rPh>
    <rPh sb="2" eb="4">
      <t>コキャク</t>
    </rPh>
    <rPh sb="4" eb="5">
      <t>スウ</t>
    </rPh>
    <phoneticPr fontId="1"/>
  </si>
  <si>
    <t>新規顧客数（人）</t>
    <rPh sb="0" eb="2">
      <t>シンキ</t>
    </rPh>
    <rPh sb="2" eb="4">
      <t>コキャク</t>
    </rPh>
    <rPh sb="4" eb="5">
      <t>スウ</t>
    </rPh>
    <rPh sb="6" eb="7">
      <t>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</si>
</sst>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 "/>
    <numFmt numFmtId="177" formatCode="#,##0_ "/>
    <numFmt numFmtId="178" formatCode="#,##0.00_ "/>
    <numFmt numFmtId="179" formatCode="#,##0.0_ ;[Red]\-#,##0.0\ "/>
    <numFmt numFmtId="180" formatCode="0_ ;[Red]\-0\ "/>
  </numFmts>
  <fonts count="23" x14ac:knownFonts="1">
    <font>
      <sz val="10"/>
      <color theme="1"/>
      <name val="メイリオ"/>
      <family val="2"/>
      <charset val="128"/>
    </font>
    <font>
      <sz val="6"/>
      <name val="メイリオ"/>
      <family val="2"/>
      <charset val="128"/>
    </font>
    <font>
      <sz val="8"/>
      <color theme="1"/>
      <name val="メイリオ"/>
      <family val="2"/>
      <charset val="128"/>
    </font>
    <font>
      <sz val="8"/>
      <color theme="1"/>
      <name val="メイリオ"/>
      <family val="3"/>
      <charset val="128"/>
    </font>
    <font>
      <sz val="8"/>
      <color theme="0" tint="-4.9989318521683403E-2"/>
      <name val="メイリオ"/>
      <family val="2"/>
      <charset val="128"/>
    </font>
    <font>
      <sz val="8"/>
      <color theme="0" tint="-4.9989318521683403E-2"/>
      <name val="メイリオ"/>
      <family val="3"/>
      <charset val="128"/>
    </font>
    <font>
      <sz val="9"/>
      <color theme="1"/>
      <name val="メイリオ"/>
      <family val="2"/>
      <charset val="128"/>
    </font>
    <font>
      <sz val="9"/>
      <color theme="1"/>
      <name val="メイリオ"/>
      <family val="3"/>
      <charset val="128"/>
    </font>
    <font>
      <b/>
      <sz val="10"/>
      <color theme="0" tint="-4.9989318521683403E-2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6"/>
      <color theme="0"/>
      <name val="メイリオ"/>
      <family val="3"/>
      <charset val="128"/>
    </font>
    <font>
      <b/>
      <sz val="12"/>
      <color theme="0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1"/>
      <color theme="0"/>
      <name val="メイリオ"/>
      <family val="3"/>
      <charset val="128"/>
    </font>
    <font>
      <sz val="8"/>
      <color theme="0" tint="-0.14999847407452621"/>
      <name val="メイリオ"/>
      <family val="2"/>
      <charset val="128"/>
    </font>
    <font>
      <sz val="10"/>
      <color theme="0"/>
      <name val="メイリオ"/>
      <family val="3"/>
      <charset val="128"/>
    </font>
    <font>
      <b/>
      <sz val="10"/>
      <color theme="0"/>
      <name val="メイリオ"/>
      <family val="3"/>
      <charset val="128"/>
    </font>
    <font>
      <b/>
      <sz val="9"/>
      <color theme="0"/>
      <name val="メイリオ"/>
      <family val="3"/>
      <charset val="128"/>
    </font>
    <font>
      <sz val="6"/>
      <color theme="1"/>
      <name val="メイリオ"/>
      <family val="2"/>
      <charset val="128"/>
    </font>
    <font>
      <sz val="22"/>
      <color theme="0"/>
      <name val="メイリオ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/>
        <bgColor indexed="64"/>
      </patternFill>
    </fill>
    <fill>
      <gradientFill degree="270">
        <stop position="0">
          <color theme="9" tint="0.40000610370189521"/>
        </stop>
        <stop position="1">
          <color theme="2" tint="-0.89803765984069339"/>
        </stop>
      </gradientFill>
    </fill>
    <fill>
      <patternFill patternType="solid">
        <fgColor theme="0"/>
        <bgColor indexed="64"/>
      </patternFill>
    </fill>
    <fill>
      <gradientFill degree="180">
        <stop position="0">
          <color rgb="FF92D050"/>
        </stop>
        <stop position="1">
          <color rgb="FF00B050"/>
        </stop>
      </gradientFill>
    </fill>
    <fill>
      <gradientFill degree="270">
        <stop position="0">
          <color theme="9" tint="0.80001220740379042"/>
        </stop>
        <stop position="1">
          <color theme="9"/>
        </stop>
      </gradientFill>
    </fill>
    <fill>
      <gradientFill degree="270">
        <stop position="0">
          <color theme="0"/>
        </stop>
        <stop position="1">
          <color rgb="FFFFCCFF"/>
        </stop>
      </gradientFill>
    </fill>
    <fill>
      <gradientFill degree="270">
        <stop position="0">
          <color theme="6" tint="0.80001220740379042"/>
        </stop>
        <stop position="1">
          <color theme="6" tint="-0.49803155613879818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749961851863155"/>
        <bgColor indexed="64"/>
      </patternFill>
    </fill>
    <fill>
      <gradientFill degree="180">
        <stop position="0">
          <color theme="0"/>
        </stop>
        <stop position="1">
          <color theme="2" tint="-0.74901577806939912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160">
    <border>
      <left/>
      <right/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medium">
        <color theme="6"/>
      </top>
      <bottom style="hair">
        <color auto="1"/>
      </bottom>
      <diagonal/>
    </border>
    <border>
      <left/>
      <right/>
      <top style="medium">
        <color theme="6"/>
      </top>
      <bottom style="hair">
        <color auto="1"/>
      </bottom>
      <diagonal/>
    </border>
    <border>
      <left style="thin">
        <color auto="1"/>
      </left>
      <right/>
      <top style="medium">
        <color theme="6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 diagonalDown="1">
      <left style="medium">
        <color auto="1"/>
      </left>
      <right style="double">
        <color auto="1"/>
      </right>
      <top style="medium">
        <color auto="1"/>
      </top>
      <bottom style="thin">
        <color auto="1"/>
      </bottom>
      <diagonal style="thin">
        <color theme="0" tint="-0.499984740745262"/>
      </diagonal>
    </border>
    <border diagonalDown="1"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 style="thin">
        <color theme="0" tint="-0.499984740745262"/>
      </diagonal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auto="1"/>
      </top>
      <bottom style="thin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 style="hair">
        <color theme="0" tint="-0.499984740745262"/>
      </top>
      <bottom style="medium">
        <color auto="1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/>
      <top style="thick">
        <color theme="2" tint="-0.749961851863155"/>
      </top>
      <bottom style="thick">
        <color theme="9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theme="9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theme="9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theme="9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theme="7" tint="0.7999816888943144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theme="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theme="9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medium">
        <color theme="9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medium">
        <color auto="1"/>
      </bottom>
      <diagonal/>
    </border>
    <border>
      <left style="medium">
        <color auto="1"/>
      </left>
      <right style="medium">
        <color rgb="FF00B050"/>
      </right>
      <top/>
      <bottom/>
      <diagonal/>
    </border>
    <border>
      <left style="medium">
        <color auto="1"/>
      </left>
      <right style="medium">
        <color rgb="FF00B050"/>
      </right>
      <top/>
      <bottom style="medium">
        <color auto="1"/>
      </bottom>
      <diagonal/>
    </border>
    <border>
      <left/>
      <right style="thin">
        <color auto="1"/>
      </right>
      <top style="medium">
        <color theme="6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theme="6"/>
      </bottom>
      <diagonal/>
    </border>
    <border>
      <left/>
      <right style="thin">
        <color auto="1"/>
      </right>
      <top style="medium">
        <color auto="1"/>
      </top>
      <bottom style="medium">
        <color theme="6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theme="6"/>
      </bottom>
      <diagonal/>
    </border>
    <border>
      <left/>
      <right/>
      <top style="medium">
        <color auto="1"/>
      </top>
      <bottom style="medium">
        <color theme="6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theme="0" tint="-0.499984740745262"/>
      </bottom>
      <diagonal/>
    </border>
    <border>
      <left style="hair">
        <color auto="1"/>
      </left>
      <right/>
      <top style="thin">
        <color auto="1"/>
      </top>
      <bottom style="thick">
        <color theme="0" tint="-0.499984740745262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ck">
        <color theme="0" tint="-0.499984740745262"/>
      </bottom>
      <diagonal/>
    </border>
    <border>
      <left/>
      <right style="hair">
        <color auto="1"/>
      </right>
      <top style="thin">
        <color auto="1"/>
      </top>
      <bottom style="thick">
        <color theme="0" tint="-0.499984740745262"/>
      </bottom>
      <diagonal/>
    </border>
    <border>
      <left/>
      <right/>
      <top style="thin">
        <color auto="1"/>
      </top>
      <bottom style="thick">
        <color theme="0" tint="-0.499984740745262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ck">
        <color theme="0" tint="-0.499984740745262"/>
      </bottom>
      <diagonal/>
    </border>
    <border>
      <left style="thin">
        <color theme="0" tint="-0.499984740745262"/>
      </left>
      <right/>
      <top style="medium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medium">
        <color auto="1"/>
      </bottom>
      <diagonal/>
    </border>
    <border>
      <left style="hair">
        <color theme="0" tint="-0.499984740745262"/>
      </left>
      <right style="thin">
        <color theme="0" tint="-0.499984740745262"/>
      </right>
      <top style="medium">
        <color auto="1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 style="medium">
        <color auto="1"/>
      </bottom>
      <diagonal/>
    </border>
    <border>
      <left style="hair">
        <color theme="0" tint="-0.499984740745262"/>
      </left>
      <right style="medium">
        <color auto="1"/>
      </right>
      <top style="medium">
        <color auto="1"/>
      </top>
      <bottom style="thin">
        <color theme="0" tint="-0.499984740745262"/>
      </bottom>
      <diagonal/>
    </border>
    <border>
      <left style="hair">
        <color theme="0" tint="-0.499984740745262"/>
      </left>
      <right style="medium">
        <color auto="1"/>
      </right>
      <top/>
      <bottom/>
      <diagonal/>
    </border>
    <border>
      <left style="hair">
        <color theme="0" tint="-0.499984740745262"/>
      </left>
      <right style="medium">
        <color auto="1"/>
      </right>
      <top/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hair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ck">
        <color theme="9"/>
      </top>
      <bottom/>
      <diagonal/>
    </border>
    <border>
      <left/>
      <right/>
      <top style="thick">
        <color theme="2" tint="-0.749961851863155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rgb="FF00B050"/>
      </left>
      <right/>
      <top/>
      <bottom/>
      <diagonal/>
    </border>
    <border>
      <left style="medium">
        <color rgb="FF00B050"/>
      </left>
      <right/>
      <top/>
      <bottom style="thin">
        <color auto="1"/>
      </bottom>
      <diagonal/>
    </border>
    <border>
      <left style="medium">
        <color rgb="FF00B050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theme="9"/>
      </bottom>
      <diagonal/>
    </border>
    <border>
      <left/>
      <right/>
      <top style="medium">
        <color auto="1"/>
      </top>
      <bottom style="medium">
        <color theme="9"/>
      </bottom>
      <diagonal/>
    </border>
    <border>
      <left/>
      <right style="double">
        <color auto="1"/>
      </right>
      <top style="medium">
        <color auto="1"/>
      </top>
      <bottom style="medium">
        <color theme="9"/>
      </bottom>
      <diagonal/>
    </border>
    <border diagonalUp="1"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thin">
        <color auto="1"/>
      </left>
      <right style="double">
        <color auto="1"/>
      </right>
      <top/>
      <bottom style="hair">
        <color auto="1"/>
      </bottom>
      <diagonal style="thin">
        <color auto="1"/>
      </diagonal>
    </border>
    <border diagonalUp="1">
      <left style="thin">
        <color auto="1"/>
      </left>
      <right style="double">
        <color auto="1"/>
      </right>
      <top style="hair">
        <color auto="1"/>
      </top>
      <bottom/>
      <diagonal style="thin">
        <color auto="1"/>
      </diagonal>
    </border>
    <border diagonalUp="1"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 style="thin">
        <color auto="1"/>
      </diagonal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hair">
        <color auto="1"/>
      </bottom>
      <diagonal/>
    </border>
    <border diagonalUp="1">
      <left style="thin">
        <color auto="1"/>
      </left>
      <right style="double">
        <color auto="1"/>
      </right>
      <top/>
      <bottom/>
      <diagonal style="thin">
        <color auto="1"/>
      </diagonal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double">
        <color auto="1"/>
      </right>
      <top/>
      <bottom style="thin">
        <color auto="1"/>
      </bottom>
      <diagonal style="thin">
        <color auto="1"/>
      </diagonal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B050"/>
      </right>
      <top style="medium">
        <color auto="1"/>
      </top>
      <bottom/>
      <diagonal/>
    </border>
    <border>
      <left style="medium">
        <color rgb="FF00B050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rgb="FF00B050"/>
      </left>
      <right/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theme="0" tint="-0.499984740745262"/>
      </left>
      <right/>
      <top style="medium">
        <color theme="0" tint="-0.499984740745262"/>
      </top>
      <bottom/>
      <diagonal/>
    </border>
    <border>
      <left style="hair">
        <color theme="0" tint="-0.499984740745262"/>
      </left>
      <right/>
      <top style="thin">
        <color theme="0" tint="-0.499984740745262"/>
      </top>
      <bottom/>
      <diagonal/>
    </border>
    <border>
      <left style="hair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rgb="FF00B050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rgb="FF00B050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67">
    <xf numFmtId="0" fontId="0" fillId="0" borderId="0" xfId="0">
      <alignment vertical="center"/>
    </xf>
    <xf numFmtId="0" fontId="0" fillId="6" borderId="15" xfId="0" applyFill="1" applyBorder="1">
      <alignment vertical="center"/>
    </xf>
    <xf numFmtId="0" fontId="7" fillId="6" borderId="16" xfId="0" applyFont="1" applyFill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2" fillId="4" borderId="28" xfId="0" applyFont="1" applyFill="1" applyBorder="1">
      <alignment vertic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5" fillId="0" borderId="0" xfId="0" applyFont="1" applyBorder="1" applyAlignment="1">
      <alignment horizontal="left" vertical="center" wrapText="1"/>
    </xf>
    <xf numFmtId="0" fontId="0" fillId="10" borderId="40" xfId="0" applyFill="1" applyBorder="1" applyAlignment="1">
      <alignment horizontal="center" vertical="center"/>
    </xf>
    <xf numFmtId="0" fontId="0" fillId="10" borderId="41" xfId="0" applyFill="1" applyBorder="1" applyAlignment="1">
      <alignment horizontal="center" vertical="center"/>
    </xf>
    <xf numFmtId="0" fontId="0" fillId="10" borderId="42" xfId="0" applyFill="1" applyBorder="1" applyAlignment="1">
      <alignment horizontal="center" vertical="center"/>
    </xf>
    <xf numFmtId="0" fontId="0" fillId="11" borderId="43" xfId="0" applyFill="1" applyBorder="1" applyAlignment="1">
      <alignment horizontal="center" vertical="center"/>
    </xf>
    <xf numFmtId="177" fontId="6" fillId="0" borderId="36" xfId="0" applyNumberFormat="1" applyFont="1" applyBorder="1" applyAlignment="1">
      <alignment horizontal="right" vertical="center"/>
    </xf>
    <xf numFmtId="177" fontId="6" fillId="0" borderId="39" xfId="0" applyNumberFormat="1" applyFont="1" applyBorder="1" applyAlignment="1">
      <alignment horizontal="right" vertical="center"/>
    </xf>
    <xf numFmtId="177" fontId="6" fillId="13" borderId="39" xfId="0" applyNumberFormat="1" applyFont="1" applyFill="1" applyBorder="1" applyAlignment="1">
      <alignment horizontal="right" vertical="center"/>
    </xf>
    <xf numFmtId="177" fontId="6" fillId="0" borderId="47" xfId="0" applyNumberFormat="1" applyFont="1" applyBorder="1" applyAlignment="1">
      <alignment horizontal="right" vertical="center"/>
    </xf>
    <xf numFmtId="177" fontId="6" fillId="0" borderId="48" xfId="0" applyNumberFormat="1" applyFont="1" applyBorder="1" applyAlignment="1">
      <alignment horizontal="right" vertical="center"/>
    </xf>
    <xf numFmtId="177" fontId="6" fillId="0" borderId="49" xfId="0" applyNumberFormat="1" applyFont="1" applyBorder="1" applyAlignment="1">
      <alignment horizontal="right" vertical="center"/>
    </xf>
    <xf numFmtId="177" fontId="6" fillId="0" borderId="56" xfId="0" applyNumberFormat="1" applyFont="1" applyBorder="1" applyAlignment="1">
      <alignment horizontal="right" vertical="center"/>
    </xf>
    <xf numFmtId="0" fontId="18" fillId="14" borderId="25" xfId="0" applyFont="1" applyFill="1" applyBorder="1">
      <alignment vertical="center"/>
    </xf>
    <xf numFmtId="0" fontId="19" fillId="14" borderId="27" xfId="0" applyFont="1" applyFill="1" applyBorder="1" applyAlignment="1">
      <alignment horizontal="center" vertical="center"/>
    </xf>
    <xf numFmtId="0" fontId="14" fillId="6" borderId="18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4" fillId="3" borderId="78" xfId="0" applyFont="1" applyFill="1" applyBorder="1" applyAlignment="1">
      <alignment horizontal="center" vertical="center"/>
    </xf>
    <xf numFmtId="0" fontId="5" fillId="3" borderId="79" xfId="0" applyFont="1" applyFill="1" applyBorder="1" applyAlignment="1">
      <alignment horizontal="center" vertical="center"/>
    </xf>
    <xf numFmtId="0" fontId="5" fillId="3" borderId="80" xfId="0" applyFont="1" applyFill="1" applyBorder="1" applyAlignment="1">
      <alignment horizontal="center" vertical="center"/>
    </xf>
    <xf numFmtId="0" fontId="5" fillId="5" borderId="81" xfId="0" applyFont="1" applyFill="1" applyBorder="1" applyAlignment="1">
      <alignment horizontal="center" vertical="center"/>
    </xf>
    <xf numFmtId="0" fontId="5" fillId="5" borderId="82" xfId="0" applyFont="1" applyFill="1" applyBorder="1" applyAlignment="1">
      <alignment horizontal="center" vertical="center"/>
    </xf>
    <xf numFmtId="0" fontId="5" fillId="5" borderId="80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5" fillId="5" borderId="83" xfId="0" applyFont="1" applyFill="1" applyBorder="1" applyAlignment="1">
      <alignment horizontal="center" vertical="center"/>
    </xf>
    <xf numFmtId="179" fontId="21" fillId="0" borderId="7" xfId="0" applyNumberFormat="1" applyFont="1" applyBorder="1" applyAlignment="1">
      <alignment horizontal="right" vertical="center"/>
    </xf>
    <xf numFmtId="179" fontId="21" fillId="0" borderId="76" xfId="0" applyNumberFormat="1" applyFont="1" applyBorder="1" applyAlignment="1">
      <alignment horizontal="right" vertical="center"/>
    </xf>
    <xf numFmtId="179" fontId="21" fillId="0" borderId="45" xfId="0" applyNumberFormat="1" applyFont="1" applyBorder="1" applyAlignment="1">
      <alignment horizontal="right" vertical="center"/>
    </xf>
    <xf numFmtId="179" fontId="21" fillId="0" borderId="73" xfId="0" applyNumberFormat="1" applyFont="1" applyBorder="1" applyAlignment="1">
      <alignment horizontal="right" vertical="center"/>
    </xf>
    <xf numFmtId="0" fontId="19" fillId="14" borderId="86" xfId="0" applyFont="1" applyFill="1" applyBorder="1" applyAlignment="1">
      <alignment horizontal="center" vertical="center"/>
    </xf>
    <xf numFmtId="0" fontId="20" fillId="14" borderId="88" xfId="0" applyFont="1" applyFill="1" applyBorder="1" applyAlignment="1">
      <alignment horizontal="center" vertical="center"/>
    </xf>
    <xf numFmtId="0" fontId="20" fillId="14" borderId="91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 vertical="center"/>
    </xf>
    <xf numFmtId="0" fontId="9" fillId="4" borderId="103" xfId="0" applyFont="1" applyFill="1" applyBorder="1" applyAlignment="1">
      <alignment horizontal="center" vertical="center"/>
    </xf>
    <xf numFmtId="180" fontId="21" fillId="0" borderId="7" xfId="0" applyNumberFormat="1" applyFont="1" applyBorder="1" applyAlignment="1">
      <alignment horizontal="right" vertical="center"/>
    </xf>
    <xf numFmtId="180" fontId="21" fillId="0" borderId="7" xfId="0" applyNumberFormat="1" applyFont="1" applyFill="1" applyBorder="1" applyAlignment="1">
      <alignment horizontal="right" vertical="center"/>
    </xf>
    <xf numFmtId="180" fontId="21" fillId="0" borderId="10" xfId="0" applyNumberFormat="1" applyFont="1" applyBorder="1" applyAlignment="1">
      <alignment horizontal="right" vertical="center"/>
    </xf>
    <xf numFmtId="180" fontId="21" fillId="0" borderId="45" xfId="0" applyNumberFormat="1" applyFont="1" applyBorder="1" applyAlignment="1">
      <alignment horizontal="right" vertical="center"/>
    </xf>
    <xf numFmtId="180" fontId="21" fillId="0" borderId="45" xfId="0" applyNumberFormat="1" applyFont="1" applyFill="1" applyBorder="1" applyAlignment="1">
      <alignment horizontal="right" vertical="center"/>
    </xf>
    <xf numFmtId="180" fontId="21" fillId="0" borderId="46" xfId="0" applyNumberFormat="1" applyFont="1" applyBorder="1" applyAlignment="1">
      <alignment horizontal="right" vertical="center"/>
    </xf>
    <xf numFmtId="179" fontId="21" fillId="8" borderId="76" xfId="0" applyNumberFormat="1" applyFont="1" applyFill="1" applyBorder="1" applyAlignment="1">
      <alignment horizontal="right" vertical="center"/>
    </xf>
    <xf numFmtId="180" fontId="21" fillId="8" borderId="7" xfId="0" applyNumberFormat="1" applyFont="1" applyFill="1" applyBorder="1" applyAlignment="1">
      <alignment horizontal="right" vertical="center"/>
    </xf>
    <xf numFmtId="179" fontId="21" fillId="8" borderId="7" xfId="0" applyNumberFormat="1" applyFont="1" applyFill="1" applyBorder="1" applyAlignment="1">
      <alignment horizontal="right" vertical="center"/>
    </xf>
    <xf numFmtId="180" fontId="21" fillId="8" borderId="10" xfId="0" applyNumberFormat="1" applyFont="1" applyFill="1" applyBorder="1" applyAlignment="1">
      <alignment horizontal="right" vertical="center"/>
    </xf>
    <xf numFmtId="0" fontId="13" fillId="7" borderId="108" xfId="0" applyFont="1" applyFill="1" applyBorder="1">
      <alignment vertical="center"/>
    </xf>
    <xf numFmtId="0" fontId="0" fillId="0" borderId="107" xfId="0" applyBorder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vertical="center" wrapText="1"/>
    </xf>
    <xf numFmtId="0" fontId="2" fillId="0" borderId="53" xfId="0" applyFont="1" applyBorder="1" applyAlignment="1">
      <alignment horizontal="center" vertical="center"/>
    </xf>
    <xf numFmtId="178" fontId="6" fillId="16" borderId="54" xfId="0" applyNumberFormat="1" applyFont="1" applyFill="1" applyBorder="1" applyAlignment="1">
      <alignment horizontal="right" vertical="center"/>
    </xf>
    <xf numFmtId="178" fontId="6" fillId="16" borderId="33" xfId="0" applyNumberFormat="1" applyFont="1" applyFill="1" applyBorder="1" applyAlignment="1">
      <alignment horizontal="right" vertical="center"/>
    </xf>
    <xf numFmtId="178" fontId="6" fillId="16" borderId="51" xfId="0" applyNumberFormat="1" applyFont="1" applyFill="1" applyBorder="1" applyAlignment="1">
      <alignment horizontal="right" vertical="center"/>
    </xf>
    <xf numFmtId="178" fontId="6" fillId="16" borderId="109" xfId="0" applyNumberFormat="1" applyFont="1" applyFill="1" applyBorder="1" applyAlignment="1">
      <alignment horizontal="right" vertical="center"/>
    </xf>
    <xf numFmtId="0" fontId="3" fillId="16" borderId="52" xfId="0" applyFont="1" applyFill="1" applyBorder="1" applyAlignment="1">
      <alignment horizontal="center" vertical="center"/>
    </xf>
    <xf numFmtId="176" fontId="6" fillId="16" borderId="55" xfId="0" applyNumberFormat="1" applyFont="1" applyFill="1" applyBorder="1" applyAlignment="1">
      <alignment horizontal="right" vertical="center"/>
    </xf>
    <xf numFmtId="176" fontId="6" fillId="16" borderId="37" xfId="0" applyNumberFormat="1" applyFont="1" applyFill="1" applyBorder="1" applyAlignment="1">
      <alignment horizontal="right" vertical="center"/>
    </xf>
    <xf numFmtId="176" fontId="6" fillId="16" borderId="52" xfId="0" applyNumberFormat="1" applyFont="1" applyFill="1" applyBorder="1" applyAlignment="1">
      <alignment horizontal="right" vertical="center"/>
    </xf>
    <xf numFmtId="177" fontId="6" fillId="16" borderId="38" xfId="0" applyNumberFormat="1" applyFont="1" applyFill="1" applyBorder="1" applyAlignment="1">
      <alignment horizontal="right" vertical="center"/>
    </xf>
    <xf numFmtId="178" fontId="6" fillId="17" borderId="54" xfId="0" applyNumberFormat="1" applyFont="1" applyFill="1" applyBorder="1" applyAlignment="1">
      <alignment horizontal="right" vertical="center"/>
    </xf>
    <xf numFmtId="178" fontId="6" fillId="17" borderId="33" xfId="0" applyNumberFormat="1" applyFont="1" applyFill="1" applyBorder="1" applyAlignment="1">
      <alignment horizontal="right" vertical="center"/>
    </xf>
    <xf numFmtId="178" fontId="6" fillId="17" borderId="51" xfId="0" applyNumberFormat="1" applyFont="1" applyFill="1" applyBorder="1" applyAlignment="1">
      <alignment horizontal="right" vertical="center"/>
    </xf>
    <xf numFmtId="178" fontId="6" fillId="17" borderId="109" xfId="0" applyNumberFormat="1" applyFont="1" applyFill="1" applyBorder="1" applyAlignment="1">
      <alignment horizontal="right" vertical="center"/>
    </xf>
    <xf numFmtId="0" fontId="3" fillId="17" borderId="52" xfId="0" applyFont="1" applyFill="1" applyBorder="1" applyAlignment="1">
      <alignment horizontal="center" vertical="center"/>
    </xf>
    <xf numFmtId="176" fontId="6" fillId="17" borderId="55" xfId="0" applyNumberFormat="1" applyFont="1" applyFill="1" applyBorder="1" applyAlignment="1">
      <alignment horizontal="right" vertical="center"/>
    </xf>
    <xf numFmtId="176" fontId="6" fillId="17" borderId="37" xfId="0" applyNumberFormat="1" applyFont="1" applyFill="1" applyBorder="1" applyAlignment="1">
      <alignment horizontal="right" vertical="center"/>
    </xf>
    <xf numFmtId="176" fontId="6" fillId="17" borderId="52" xfId="0" applyNumberFormat="1" applyFont="1" applyFill="1" applyBorder="1" applyAlignment="1">
      <alignment horizontal="right" vertical="center"/>
    </xf>
    <xf numFmtId="177" fontId="6" fillId="17" borderId="38" xfId="0" applyNumberFormat="1" applyFont="1" applyFill="1" applyBorder="1" applyAlignment="1">
      <alignment horizontal="right" vertical="center"/>
    </xf>
    <xf numFmtId="0" fontId="3" fillId="17" borderId="116" xfId="0" applyFont="1" applyFill="1" applyBorder="1" applyAlignment="1">
      <alignment horizontal="center" vertical="center"/>
    </xf>
    <xf numFmtId="176" fontId="6" fillId="17" borderId="34" xfId="0" applyNumberFormat="1" applyFont="1" applyFill="1" applyBorder="1" applyAlignment="1">
      <alignment horizontal="right" vertical="center"/>
    </xf>
    <xf numFmtId="176" fontId="6" fillId="17" borderId="35" xfId="0" applyNumberFormat="1" applyFont="1" applyFill="1" applyBorder="1" applyAlignment="1">
      <alignment horizontal="right" vertical="center"/>
    </xf>
    <xf numFmtId="176" fontId="6" fillId="17" borderId="50" xfId="0" applyNumberFormat="1" applyFont="1" applyFill="1" applyBorder="1" applyAlignment="1">
      <alignment horizontal="right" vertical="center"/>
    </xf>
    <xf numFmtId="177" fontId="6" fillId="17" borderId="117" xfId="0" applyNumberFormat="1" applyFont="1" applyFill="1" applyBorder="1" applyAlignment="1">
      <alignment horizontal="right" vertical="center"/>
    </xf>
    <xf numFmtId="0" fontId="2" fillId="16" borderId="51" xfId="0" applyFont="1" applyFill="1" applyBorder="1" applyAlignment="1">
      <alignment horizontal="center" vertical="center"/>
    </xf>
    <xf numFmtId="177" fontId="6" fillId="16" borderId="127" xfId="0" applyNumberFormat="1" applyFont="1" applyFill="1" applyBorder="1" applyAlignment="1">
      <alignment horizontal="right" vertical="center"/>
    </xf>
    <xf numFmtId="177" fontId="6" fillId="16" borderId="128" xfId="0" applyNumberFormat="1" applyFont="1" applyFill="1" applyBorder="1" applyAlignment="1">
      <alignment horizontal="right" vertical="center"/>
    </xf>
    <xf numFmtId="177" fontId="6" fillId="16" borderId="129" xfId="0" applyNumberFormat="1" applyFont="1" applyFill="1" applyBorder="1" applyAlignment="1">
      <alignment horizontal="right" vertical="center"/>
    </xf>
    <xf numFmtId="177" fontId="6" fillId="16" borderId="130" xfId="0" applyNumberFormat="1" applyFont="1" applyFill="1" applyBorder="1" applyAlignment="1">
      <alignment horizontal="right" vertical="center"/>
    </xf>
    <xf numFmtId="0" fontId="3" fillId="16" borderId="51" xfId="0" applyFont="1" applyFill="1" applyBorder="1" applyAlignment="1">
      <alignment horizontal="center" vertical="center"/>
    </xf>
    <xf numFmtId="0" fontId="2" fillId="17" borderId="51" xfId="0" applyFont="1" applyFill="1" applyBorder="1" applyAlignment="1">
      <alignment horizontal="center" vertical="center"/>
    </xf>
    <xf numFmtId="177" fontId="6" fillId="17" borderId="131" xfId="0" applyNumberFormat="1" applyFont="1" applyFill="1" applyBorder="1" applyAlignment="1">
      <alignment horizontal="right" vertical="center"/>
    </xf>
    <xf numFmtId="177" fontId="6" fillId="17" borderId="128" xfId="0" applyNumberFormat="1" applyFont="1" applyFill="1" applyBorder="1" applyAlignment="1">
      <alignment horizontal="right" vertical="center"/>
    </xf>
    <xf numFmtId="177" fontId="6" fillId="17" borderId="129" xfId="0" applyNumberFormat="1" applyFont="1" applyFill="1" applyBorder="1" applyAlignment="1">
      <alignment horizontal="right" vertical="center"/>
    </xf>
    <xf numFmtId="177" fontId="6" fillId="17" borderId="130" xfId="0" applyNumberFormat="1" applyFont="1" applyFill="1" applyBorder="1" applyAlignment="1">
      <alignment horizontal="right" vertical="center"/>
    </xf>
    <xf numFmtId="0" fontId="3" fillId="17" borderId="51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178" fontId="6" fillId="0" borderId="56" xfId="0" applyNumberFormat="1" applyFont="1" applyBorder="1" applyAlignment="1">
      <alignment horizontal="right" vertical="center"/>
    </xf>
    <xf numFmtId="178" fontId="6" fillId="0" borderId="36" xfId="0" applyNumberFormat="1" applyFont="1" applyBorder="1" applyAlignment="1">
      <alignment horizontal="right" vertical="center"/>
    </xf>
    <xf numFmtId="178" fontId="6" fillId="0" borderId="53" xfId="0" applyNumberFormat="1" applyFont="1" applyBorder="1" applyAlignment="1">
      <alignment horizontal="right" vertical="center"/>
    </xf>
    <xf numFmtId="178" fontId="6" fillId="0" borderId="39" xfId="0" applyNumberFormat="1" applyFont="1" applyBorder="1" applyAlignment="1">
      <alignment horizontal="right" vertical="center"/>
    </xf>
    <xf numFmtId="0" fontId="3" fillId="13" borderId="53" xfId="0" applyFont="1" applyFill="1" applyBorder="1" applyAlignment="1">
      <alignment horizontal="center" vertical="center"/>
    </xf>
    <xf numFmtId="178" fontId="6" fillId="13" borderId="56" xfId="0" applyNumberFormat="1" applyFont="1" applyFill="1" applyBorder="1" applyAlignment="1">
      <alignment horizontal="right" vertical="center"/>
    </xf>
    <xf numFmtId="178" fontId="6" fillId="13" borderId="36" xfId="0" applyNumberFormat="1" applyFont="1" applyFill="1" applyBorder="1" applyAlignment="1">
      <alignment horizontal="right" vertical="center"/>
    </xf>
    <xf numFmtId="178" fontId="6" fillId="13" borderId="53" xfId="0" applyNumberFormat="1" applyFont="1" applyFill="1" applyBorder="1" applyAlignment="1">
      <alignment horizontal="right" vertical="center"/>
    </xf>
    <xf numFmtId="178" fontId="6" fillId="13" borderId="39" xfId="0" applyNumberFormat="1" applyFont="1" applyFill="1" applyBorder="1" applyAlignment="1">
      <alignment horizontal="right" vertical="center"/>
    </xf>
    <xf numFmtId="177" fontId="6" fillId="0" borderId="122" xfId="0" applyNumberFormat="1" applyFont="1" applyBorder="1" applyAlignment="1">
      <alignment horizontal="right" vertical="center"/>
    </xf>
    <xf numFmtId="0" fontId="3" fillId="0" borderId="132" xfId="0" applyFont="1" applyBorder="1" applyAlignment="1">
      <alignment horizontal="center" vertical="center"/>
    </xf>
    <xf numFmtId="176" fontId="6" fillId="0" borderId="133" xfId="0" applyNumberFormat="1" applyFont="1" applyBorder="1" applyAlignment="1">
      <alignment horizontal="right" vertical="center"/>
    </xf>
    <xf numFmtId="176" fontId="6" fillId="0" borderId="134" xfId="0" applyNumberFormat="1" applyFont="1" applyBorder="1" applyAlignment="1">
      <alignment horizontal="right" vertical="center"/>
    </xf>
    <xf numFmtId="176" fontId="6" fillId="0" borderId="132" xfId="0" applyNumberFormat="1" applyFont="1" applyBorder="1" applyAlignment="1">
      <alignment horizontal="right" vertical="center"/>
    </xf>
    <xf numFmtId="177" fontId="6" fillId="0" borderId="135" xfId="0" applyNumberFormat="1" applyFont="1" applyBorder="1" applyAlignment="1">
      <alignment horizontal="right" vertical="center"/>
    </xf>
    <xf numFmtId="0" fontId="3" fillId="0" borderId="136" xfId="0" applyFont="1" applyBorder="1" applyAlignment="1">
      <alignment horizontal="center" vertical="center"/>
    </xf>
    <xf numFmtId="176" fontId="6" fillId="0" borderId="137" xfId="0" applyNumberFormat="1" applyFont="1" applyBorder="1" applyAlignment="1">
      <alignment horizontal="right" vertical="center"/>
    </xf>
    <xf numFmtId="176" fontId="6" fillId="0" borderId="138" xfId="0" applyNumberFormat="1" applyFont="1" applyBorder="1" applyAlignment="1">
      <alignment horizontal="right" vertical="center"/>
    </xf>
    <xf numFmtId="176" fontId="6" fillId="0" borderId="136" xfId="0" applyNumberFormat="1" applyFont="1" applyBorder="1" applyAlignment="1">
      <alignment horizontal="right" vertical="center"/>
    </xf>
    <xf numFmtId="177" fontId="6" fillId="0" borderId="139" xfId="0" applyNumberFormat="1" applyFont="1" applyBorder="1" applyAlignment="1">
      <alignment horizontal="right" vertical="center"/>
    </xf>
    <xf numFmtId="0" fontId="3" fillId="13" borderId="132" xfId="0" applyFont="1" applyFill="1" applyBorder="1" applyAlignment="1">
      <alignment horizontal="center" vertical="center"/>
    </xf>
    <xf numFmtId="176" fontId="6" fillId="13" borderId="140" xfId="0" applyNumberFormat="1" applyFont="1" applyFill="1" applyBorder="1" applyAlignment="1">
      <alignment horizontal="right" vertical="center"/>
    </xf>
    <xf numFmtId="176" fontId="6" fillId="13" borderId="134" xfId="0" applyNumberFormat="1" applyFont="1" applyFill="1" applyBorder="1" applyAlignment="1">
      <alignment horizontal="right" vertical="center"/>
    </xf>
    <xf numFmtId="176" fontId="6" fillId="13" borderId="132" xfId="0" applyNumberFormat="1" applyFont="1" applyFill="1" applyBorder="1" applyAlignment="1">
      <alignment horizontal="right" vertical="center"/>
    </xf>
    <xf numFmtId="177" fontId="6" fillId="13" borderId="135" xfId="0" applyNumberFormat="1" applyFont="1" applyFill="1" applyBorder="1" applyAlignment="1">
      <alignment horizontal="right" vertical="center"/>
    </xf>
    <xf numFmtId="0" fontId="3" fillId="13" borderId="136" xfId="0" applyFont="1" applyFill="1" applyBorder="1" applyAlignment="1">
      <alignment horizontal="center" vertical="center"/>
    </xf>
    <xf numFmtId="176" fontId="6" fillId="13" borderId="137" xfId="0" applyNumberFormat="1" applyFont="1" applyFill="1" applyBorder="1" applyAlignment="1">
      <alignment horizontal="right" vertical="center"/>
    </xf>
    <xf numFmtId="176" fontId="6" fillId="13" borderId="138" xfId="0" applyNumberFormat="1" applyFont="1" applyFill="1" applyBorder="1" applyAlignment="1">
      <alignment horizontal="right" vertical="center"/>
    </xf>
    <xf numFmtId="176" fontId="6" fillId="13" borderId="136" xfId="0" applyNumberFormat="1" applyFont="1" applyFill="1" applyBorder="1" applyAlignment="1">
      <alignment horizontal="right" vertical="center"/>
    </xf>
    <xf numFmtId="177" fontId="6" fillId="13" borderId="139" xfId="0" applyNumberFormat="1" applyFont="1" applyFill="1" applyBorder="1" applyAlignment="1">
      <alignment horizontal="right" vertical="center"/>
    </xf>
    <xf numFmtId="176" fontId="6" fillId="17" borderId="54" xfId="0" applyNumberFormat="1" applyFont="1" applyFill="1" applyBorder="1" applyAlignment="1">
      <alignment horizontal="right" vertical="center"/>
    </xf>
    <xf numFmtId="176" fontId="6" fillId="17" borderId="33" xfId="0" applyNumberFormat="1" applyFont="1" applyFill="1" applyBorder="1" applyAlignment="1">
      <alignment horizontal="right" vertical="center"/>
    </xf>
    <xf numFmtId="176" fontId="6" fillId="17" borderId="51" xfId="0" applyNumberFormat="1" applyFont="1" applyFill="1" applyBorder="1" applyAlignment="1">
      <alignment horizontal="right" vertical="center"/>
    </xf>
    <xf numFmtId="177" fontId="6" fillId="17" borderId="109" xfId="0" applyNumberFormat="1" applyFont="1" applyFill="1" applyBorder="1" applyAlignment="1">
      <alignment horizontal="right" vertical="center"/>
    </xf>
    <xf numFmtId="176" fontId="6" fillId="16" borderId="54" xfId="0" applyNumberFormat="1" applyFont="1" applyFill="1" applyBorder="1" applyAlignment="1">
      <alignment horizontal="right" vertical="center"/>
    </xf>
    <xf numFmtId="176" fontId="6" fillId="16" borderId="33" xfId="0" applyNumberFormat="1" applyFont="1" applyFill="1" applyBorder="1" applyAlignment="1">
      <alignment horizontal="right" vertical="center"/>
    </xf>
    <xf numFmtId="176" fontId="6" fillId="16" borderId="123" xfId="0" applyNumberFormat="1" applyFont="1" applyFill="1" applyBorder="1" applyAlignment="1">
      <alignment horizontal="right" vertical="center"/>
    </xf>
    <xf numFmtId="177" fontId="6" fillId="16" borderId="109" xfId="0" applyNumberFormat="1" applyFont="1" applyFill="1" applyBorder="1" applyAlignment="1">
      <alignment horizontal="right" vertical="center"/>
    </xf>
    <xf numFmtId="176" fontId="6" fillId="0" borderId="56" xfId="0" applyNumberFormat="1" applyFont="1" applyBorder="1" applyAlignment="1">
      <alignment horizontal="right" vertical="center"/>
    </xf>
    <xf numFmtId="176" fontId="6" fillId="0" borderId="36" xfId="0" applyNumberFormat="1" applyFont="1" applyBorder="1" applyAlignment="1">
      <alignment horizontal="right" vertical="center"/>
    </xf>
    <xf numFmtId="176" fontId="6" fillId="0" borderId="122" xfId="0" applyNumberFormat="1" applyFont="1" applyBorder="1" applyAlignment="1">
      <alignment horizontal="right" vertical="center"/>
    </xf>
    <xf numFmtId="0" fontId="3" fillId="0" borderId="129" xfId="0" applyFont="1" applyBorder="1" applyAlignment="1">
      <alignment horizontal="center" vertical="center"/>
    </xf>
    <xf numFmtId="176" fontId="6" fillId="0" borderId="131" xfId="0" applyNumberFormat="1" applyFont="1" applyBorder="1" applyAlignment="1">
      <alignment horizontal="right" vertical="center"/>
    </xf>
    <xf numFmtId="176" fontId="6" fillId="0" borderId="128" xfId="0" applyNumberFormat="1" applyFont="1" applyBorder="1" applyAlignment="1">
      <alignment horizontal="right" vertical="center"/>
    </xf>
    <xf numFmtId="176" fontId="6" fillId="0" borderId="141" xfId="0" applyNumberFormat="1" applyFont="1" applyBorder="1" applyAlignment="1">
      <alignment horizontal="right" vertical="center"/>
    </xf>
    <xf numFmtId="177" fontId="6" fillId="0" borderId="130" xfId="0" applyNumberFormat="1" applyFont="1" applyBorder="1" applyAlignment="1">
      <alignment horizontal="right" vertical="center"/>
    </xf>
    <xf numFmtId="176" fontId="6" fillId="13" borderId="56" xfId="0" applyNumberFormat="1" applyFont="1" applyFill="1" applyBorder="1" applyAlignment="1">
      <alignment horizontal="right" vertical="center"/>
    </xf>
    <xf numFmtId="176" fontId="6" fillId="13" borderId="36" xfId="0" applyNumberFormat="1" applyFont="1" applyFill="1" applyBorder="1" applyAlignment="1">
      <alignment horizontal="right" vertical="center"/>
    </xf>
    <xf numFmtId="176" fontId="6" fillId="13" borderId="53" xfId="0" applyNumberFormat="1" applyFont="1" applyFill="1" applyBorder="1" applyAlignment="1">
      <alignment horizontal="right" vertical="center"/>
    </xf>
    <xf numFmtId="0" fontId="3" fillId="13" borderId="129" xfId="0" applyFont="1" applyFill="1" applyBorder="1" applyAlignment="1">
      <alignment horizontal="center" vertical="center"/>
    </xf>
    <xf numFmtId="176" fontId="6" fillId="13" borderId="131" xfId="0" applyNumberFormat="1" applyFont="1" applyFill="1" applyBorder="1" applyAlignment="1">
      <alignment horizontal="right" vertical="center"/>
    </xf>
    <xf numFmtId="176" fontId="6" fillId="13" borderId="128" xfId="0" applyNumberFormat="1" applyFont="1" applyFill="1" applyBorder="1" applyAlignment="1">
      <alignment horizontal="right" vertical="center"/>
    </xf>
    <xf numFmtId="176" fontId="6" fillId="13" borderId="129" xfId="0" applyNumberFormat="1" applyFont="1" applyFill="1" applyBorder="1" applyAlignment="1">
      <alignment horizontal="right" vertical="center"/>
    </xf>
    <xf numFmtId="177" fontId="6" fillId="13" borderId="130" xfId="0" applyNumberFormat="1" applyFont="1" applyFill="1" applyBorder="1" applyAlignment="1">
      <alignment horizontal="right" vertical="center"/>
    </xf>
    <xf numFmtId="0" fontId="3" fillId="0" borderId="129" xfId="0" applyFont="1" applyFill="1" applyBorder="1" applyAlignment="1">
      <alignment horizontal="center" vertical="center"/>
    </xf>
    <xf numFmtId="176" fontId="6" fillId="0" borderId="131" xfId="0" applyNumberFormat="1" applyFont="1" applyFill="1" applyBorder="1" applyAlignment="1">
      <alignment horizontal="right" vertical="center"/>
    </xf>
    <xf numFmtId="176" fontId="6" fillId="0" borderId="128" xfId="0" applyNumberFormat="1" applyFont="1" applyFill="1" applyBorder="1" applyAlignment="1">
      <alignment horizontal="right" vertical="center"/>
    </xf>
    <xf numFmtId="176" fontId="6" fillId="0" borderId="141" xfId="0" applyNumberFormat="1" applyFont="1" applyFill="1" applyBorder="1" applyAlignment="1">
      <alignment horizontal="right" vertical="center"/>
    </xf>
    <xf numFmtId="177" fontId="6" fillId="0" borderId="130" xfId="0" applyNumberFormat="1" applyFont="1" applyFill="1" applyBorder="1" applyAlignment="1">
      <alignment horizontal="right" vertical="center"/>
    </xf>
    <xf numFmtId="176" fontId="6" fillId="13" borderId="127" xfId="0" applyNumberFormat="1" applyFont="1" applyFill="1" applyBorder="1" applyAlignment="1">
      <alignment horizontal="right" vertical="center"/>
    </xf>
    <xf numFmtId="0" fontId="2" fillId="16" borderId="52" xfId="0" applyFont="1" applyFill="1" applyBorder="1" applyAlignment="1">
      <alignment horizontal="center" vertical="center"/>
    </xf>
    <xf numFmtId="177" fontId="6" fillId="16" borderId="142" xfId="0" applyNumberFormat="1" applyFont="1" applyFill="1" applyBorder="1" applyAlignment="1">
      <alignment horizontal="right" vertical="center"/>
    </xf>
    <xf numFmtId="177" fontId="6" fillId="16" borderId="143" xfId="0" applyNumberFormat="1" applyFont="1" applyFill="1" applyBorder="1" applyAlignment="1">
      <alignment horizontal="right" vertical="center"/>
    </xf>
    <xf numFmtId="177" fontId="6" fillId="16" borderId="144" xfId="0" applyNumberFormat="1" applyFont="1" applyFill="1" applyBorder="1" applyAlignment="1">
      <alignment horizontal="right" vertical="center"/>
    </xf>
    <xf numFmtId="177" fontId="6" fillId="16" borderId="145" xfId="0" applyNumberFormat="1" applyFont="1" applyFill="1" applyBorder="1" applyAlignment="1">
      <alignment horizontal="right" vertical="center"/>
    </xf>
    <xf numFmtId="178" fontId="6" fillId="0" borderId="140" xfId="0" applyNumberFormat="1" applyFont="1" applyBorder="1" applyAlignment="1">
      <alignment horizontal="right" vertical="center"/>
    </xf>
    <xf numFmtId="178" fontId="6" fillId="0" borderId="134" xfId="0" applyNumberFormat="1" applyFont="1" applyBorder="1" applyAlignment="1">
      <alignment horizontal="right" vertical="center"/>
    </xf>
    <xf numFmtId="178" fontId="6" fillId="0" borderId="121" xfId="0" applyNumberFormat="1" applyFont="1" applyBorder="1" applyAlignment="1">
      <alignment horizontal="right" vertical="center"/>
    </xf>
    <xf numFmtId="178" fontId="6" fillId="0" borderId="135" xfId="0" applyNumberFormat="1" applyFont="1" applyBorder="1" applyAlignment="1">
      <alignment horizontal="right" vertical="center"/>
    </xf>
    <xf numFmtId="178" fontId="6" fillId="16" borderId="55" xfId="0" applyNumberFormat="1" applyFont="1" applyFill="1" applyBorder="1" applyAlignment="1">
      <alignment horizontal="right" vertical="center"/>
    </xf>
    <xf numFmtId="178" fontId="6" fillId="16" borderId="37" xfId="0" applyNumberFormat="1" applyFont="1" applyFill="1" applyBorder="1" applyAlignment="1">
      <alignment horizontal="right" vertical="center"/>
    </xf>
    <xf numFmtId="178" fontId="6" fillId="16" borderId="124" xfId="0" applyNumberFormat="1" applyFont="1" applyFill="1" applyBorder="1" applyAlignment="1">
      <alignment horizontal="right" vertical="center"/>
    </xf>
    <xf numFmtId="178" fontId="6" fillId="16" borderId="38" xfId="0" applyNumberFormat="1" applyFont="1" applyFill="1" applyBorder="1" applyAlignment="1">
      <alignment horizontal="right" vertical="center"/>
    </xf>
    <xf numFmtId="0" fontId="2" fillId="17" borderId="52" xfId="0" applyFont="1" applyFill="1" applyBorder="1" applyAlignment="1">
      <alignment horizontal="center" vertical="center"/>
    </xf>
    <xf numFmtId="177" fontId="6" fillId="17" borderId="142" xfId="0" applyNumberFormat="1" applyFont="1" applyFill="1" applyBorder="1" applyAlignment="1">
      <alignment horizontal="right" vertical="center"/>
    </xf>
    <xf numFmtId="177" fontId="6" fillId="17" borderId="143" xfId="0" applyNumberFormat="1" applyFont="1" applyFill="1" applyBorder="1" applyAlignment="1">
      <alignment horizontal="right" vertical="center"/>
    </xf>
    <xf numFmtId="177" fontId="6" fillId="17" borderId="146" xfId="0" applyNumberFormat="1" applyFont="1" applyFill="1" applyBorder="1" applyAlignment="1">
      <alignment horizontal="right" vertical="center"/>
    </xf>
    <xf numFmtId="177" fontId="6" fillId="17" borderId="145" xfId="0" applyNumberFormat="1" applyFont="1" applyFill="1" applyBorder="1" applyAlignment="1">
      <alignment horizontal="right" vertical="center"/>
    </xf>
    <xf numFmtId="178" fontId="6" fillId="13" borderId="140" xfId="0" applyNumberFormat="1" applyFont="1" applyFill="1" applyBorder="1" applyAlignment="1">
      <alignment horizontal="right" vertical="center"/>
    </xf>
    <xf numFmtId="178" fontId="6" fillId="13" borderId="134" xfId="0" applyNumberFormat="1" applyFont="1" applyFill="1" applyBorder="1" applyAlignment="1">
      <alignment horizontal="right" vertical="center"/>
    </xf>
    <xf numFmtId="178" fontId="6" fillId="13" borderId="132" xfId="0" applyNumberFormat="1" applyFont="1" applyFill="1" applyBorder="1" applyAlignment="1">
      <alignment horizontal="right" vertical="center"/>
    </xf>
    <xf numFmtId="178" fontId="6" fillId="13" borderId="135" xfId="0" applyNumberFormat="1" applyFont="1" applyFill="1" applyBorder="1" applyAlignment="1">
      <alignment horizontal="right" vertical="center"/>
    </xf>
    <xf numFmtId="178" fontId="6" fillId="17" borderId="55" xfId="0" applyNumberFormat="1" applyFont="1" applyFill="1" applyBorder="1" applyAlignment="1">
      <alignment horizontal="right" vertical="center"/>
    </xf>
    <xf numFmtId="178" fontId="6" fillId="17" borderId="37" xfId="0" applyNumberFormat="1" applyFont="1" applyFill="1" applyBorder="1" applyAlignment="1">
      <alignment horizontal="right" vertical="center"/>
    </xf>
    <xf numFmtId="178" fontId="6" fillId="17" borderId="52" xfId="0" applyNumberFormat="1" applyFont="1" applyFill="1" applyBorder="1" applyAlignment="1">
      <alignment horizontal="right" vertical="center"/>
    </xf>
    <xf numFmtId="178" fontId="6" fillId="17" borderId="38" xfId="0" applyNumberFormat="1" applyFont="1" applyFill="1" applyBorder="1" applyAlignment="1">
      <alignment horizontal="right" vertical="center"/>
    </xf>
    <xf numFmtId="176" fontId="6" fillId="16" borderId="51" xfId="0" applyNumberFormat="1" applyFont="1" applyFill="1" applyBorder="1" applyAlignment="1">
      <alignment horizontal="right" vertical="center"/>
    </xf>
    <xf numFmtId="0" fontId="2" fillId="13" borderId="149" xfId="0" applyFont="1" applyFill="1" applyBorder="1" applyAlignment="1">
      <alignment horizontal="center" vertical="center"/>
    </xf>
    <xf numFmtId="177" fontId="6" fillId="13" borderId="150" xfId="0" applyNumberFormat="1" applyFont="1" applyFill="1" applyBorder="1" applyAlignment="1">
      <alignment horizontal="right" vertical="center"/>
    </xf>
    <xf numFmtId="177" fontId="6" fillId="13" borderId="151" xfId="0" applyNumberFormat="1" applyFont="1" applyFill="1" applyBorder="1" applyAlignment="1">
      <alignment horizontal="right" vertical="center"/>
    </xf>
    <xf numFmtId="177" fontId="6" fillId="13" borderId="149" xfId="0" applyNumberFormat="1" applyFont="1" applyFill="1" applyBorder="1" applyAlignment="1">
      <alignment horizontal="right" vertical="center"/>
    </xf>
    <xf numFmtId="177" fontId="6" fillId="13" borderId="152" xfId="0" applyNumberFormat="1" applyFont="1" applyFill="1" applyBorder="1" applyAlignment="1">
      <alignment horizontal="right" vertical="center"/>
    </xf>
    <xf numFmtId="0" fontId="3" fillId="17" borderId="50" xfId="0" applyFont="1" applyFill="1" applyBorder="1" applyAlignment="1">
      <alignment horizontal="center" vertical="center"/>
    </xf>
    <xf numFmtId="176" fontId="6" fillId="17" borderId="9" xfId="0" applyNumberFormat="1" applyFont="1" applyFill="1" applyBorder="1" applyAlignment="1">
      <alignment horizontal="right" vertical="center"/>
    </xf>
    <xf numFmtId="177" fontId="6" fillId="17" borderId="154" xfId="0" applyNumberFormat="1" applyFont="1" applyFill="1" applyBorder="1" applyAlignment="1">
      <alignment horizontal="right" vertical="center"/>
    </xf>
    <xf numFmtId="0" fontId="9" fillId="4" borderId="15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right" vertical="center" indent="1"/>
    </xf>
    <xf numFmtId="0" fontId="20" fillId="0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5" xfId="0" applyFont="1" applyBorder="1" applyAlignment="1">
      <alignment horizontal="center" vertical="center"/>
    </xf>
    <xf numFmtId="0" fontId="3" fillId="0" borderId="126" xfId="0" applyFont="1" applyBorder="1" applyAlignment="1">
      <alignment horizontal="center" vertical="center"/>
    </xf>
    <xf numFmtId="180" fontId="21" fillId="0" borderId="0" xfId="0" applyNumberFormat="1" applyFont="1" applyFill="1" applyBorder="1" applyAlignment="1">
      <alignment horizontal="right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>
      <alignment vertical="center"/>
    </xf>
    <xf numFmtId="0" fontId="12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8" fillId="0" borderId="0" xfId="0" applyFont="1" applyFill="1" applyBorder="1">
      <alignment vertical="center"/>
    </xf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right" vertical="center" indent="1"/>
    </xf>
    <xf numFmtId="179" fontId="21" fillId="0" borderId="0" xfId="0" applyNumberFormat="1" applyFont="1" applyFill="1" applyBorder="1" applyAlignment="1">
      <alignment horizontal="right" vertical="center"/>
    </xf>
    <xf numFmtId="178" fontId="0" fillId="0" borderId="0" xfId="0" applyNumberFormat="1" applyFill="1" applyBorder="1" applyAlignment="1">
      <alignment horizontal="right" vertical="center" indent="1"/>
    </xf>
    <xf numFmtId="177" fontId="2" fillId="8" borderId="56" xfId="0" applyNumberFormat="1" applyFont="1" applyFill="1" applyBorder="1" applyAlignment="1">
      <alignment horizontal="right" vertical="center" indent="1"/>
    </xf>
    <xf numFmtId="177" fontId="2" fillId="8" borderId="75" xfId="0" applyNumberFormat="1" applyFont="1" applyFill="1" applyBorder="1" applyAlignment="1">
      <alignment horizontal="right" vertical="center" indent="1"/>
    </xf>
    <xf numFmtId="176" fontId="2" fillId="8" borderId="6" xfId="0" applyNumberFormat="1" applyFont="1" applyFill="1" applyBorder="1" applyAlignment="1">
      <alignment horizontal="right" vertical="center" indent="1"/>
    </xf>
    <xf numFmtId="176" fontId="2" fillId="8" borderId="32" xfId="0" applyNumberFormat="1" applyFont="1" applyFill="1" applyBorder="1" applyAlignment="1">
      <alignment horizontal="right" vertical="center" indent="1"/>
    </xf>
    <xf numFmtId="178" fontId="2" fillId="8" borderId="6" xfId="0" applyNumberFormat="1" applyFont="1" applyFill="1" applyBorder="1" applyAlignment="1">
      <alignment horizontal="right" vertical="center" indent="1"/>
    </xf>
    <xf numFmtId="178" fontId="2" fillId="8" borderId="32" xfId="0" applyNumberFormat="1" applyFont="1" applyFill="1" applyBorder="1" applyAlignment="1">
      <alignment horizontal="right" vertical="center" indent="1"/>
    </xf>
    <xf numFmtId="176" fontId="2" fillId="8" borderId="9" xfId="0" applyNumberFormat="1" applyFont="1" applyFill="1" applyBorder="1" applyAlignment="1">
      <alignment horizontal="right" vertical="center" indent="1"/>
    </xf>
    <xf numFmtId="176" fontId="2" fillId="8" borderId="44" xfId="0" applyNumberFormat="1" applyFont="1" applyFill="1" applyBorder="1" applyAlignment="1">
      <alignment horizontal="right" vertical="center" indent="1"/>
    </xf>
    <xf numFmtId="177" fontId="2" fillId="0" borderId="77" xfId="0" applyNumberFormat="1" applyFont="1" applyBorder="1" applyAlignment="1">
      <alignment horizontal="right" vertical="center" indent="1"/>
    </xf>
    <xf numFmtId="177" fontId="2" fillId="0" borderId="75" xfId="0" applyNumberFormat="1" applyFont="1" applyBorder="1" applyAlignment="1">
      <alignment horizontal="right" vertical="center" indent="1"/>
    </xf>
    <xf numFmtId="176" fontId="2" fillId="0" borderId="57" xfId="0" applyNumberFormat="1" applyFont="1" applyBorder="1" applyAlignment="1">
      <alignment horizontal="right" vertical="center" indent="1"/>
    </xf>
    <xf numFmtId="176" fontId="2" fillId="0" borderId="32" xfId="0" applyNumberFormat="1" applyFont="1" applyBorder="1" applyAlignment="1">
      <alignment horizontal="right" vertical="center" indent="1"/>
    </xf>
    <xf numFmtId="178" fontId="2" fillId="0" borderId="57" xfId="0" applyNumberFormat="1" applyFont="1" applyBorder="1" applyAlignment="1">
      <alignment horizontal="right" vertical="center" indent="1"/>
    </xf>
    <xf numFmtId="176" fontId="2" fillId="0" borderId="32" xfId="0" applyNumberFormat="1" applyFont="1" applyFill="1" applyBorder="1" applyAlignment="1">
      <alignment horizontal="right" vertical="center" indent="1"/>
    </xf>
    <xf numFmtId="176" fontId="2" fillId="0" borderId="64" xfId="0" applyNumberFormat="1" applyFont="1" applyBorder="1" applyAlignment="1">
      <alignment horizontal="right" vertical="center" indent="1"/>
    </xf>
    <xf numFmtId="176" fontId="2" fillId="0" borderId="44" xfId="0" applyNumberFormat="1" applyFont="1" applyBorder="1" applyAlignment="1">
      <alignment horizontal="right" vertical="center" indent="1"/>
    </xf>
    <xf numFmtId="177" fontId="2" fillId="8" borderId="12" xfId="0" applyNumberFormat="1" applyFont="1" applyFill="1" applyBorder="1" applyAlignment="1">
      <alignment horizontal="right" vertical="center" indent="1"/>
    </xf>
    <xf numFmtId="177" fontId="2" fillId="2" borderId="75" xfId="0" applyNumberFormat="1" applyFont="1" applyFill="1" applyBorder="1" applyAlignment="1">
      <alignment horizontal="right" vertical="center" indent="1"/>
    </xf>
    <xf numFmtId="176" fontId="2" fillId="8" borderId="8" xfId="0" applyNumberFormat="1" applyFont="1" applyFill="1" applyBorder="1" applyAlignment="1">
      <alignment horizontal="right" vertical="center" indent="1"/>
    </xf>
    <xf numFmtId="176" fontId="2" fillId="2" borderId="32" xfId="0" applyNumberFormat="1" applyFont="1" applyFill="1" applyBorder="1" applyAlignment="1">
      <alignment horizontal="right" vertical="center" indent="1"/>
    </xf>
    <xf numFmtId="178" fontId="2" fillId="8" borderId="8" xfId="0" applyNumberFormat="1" applyFont="1" applyFill="1" applyBorder="1" applyAlignment="1">
      <alignment horizontal="right" vertical="center" indent="1"/>
    </xf>
    <xf numFmtId="176" fontId="2" fillId="8" borderId="11" xfId="0" applyNumberFormat="1" applyFont="1" applyFill="1" applyBorder="1" applyAlignment="1">
      <alignment horizontal="right" vertical="center" indent="1"/>
    </xf>
    <xf numFmtId="176" fontId="2" fillId="2" borderId="44" xfId="0" applyNumberFormat="1" applyFont="1" applyFill="1" applyBorder="1" applyAlignment="1">
      <alignment horizontal="right" vertical="center" indent="1"/>
    </xf>
    <xf numFmtId="178" fontId="2" fillId="8" borderId="57" xfId="0" applyNumberFormat="1" applyFont="1" applyFill="1" applyBorder="1" applyAlignment="1">
      <alignment horizontal="right" vertical="center" indent="1"/>
    </xf>
    <xf numFmtId="0" fontId="3" fillId="0" borderId="132" xfId="0" applyFont="1" applyFill="1" applyBorder="1" applyAlignment="1">
      <alignment horizontal="center" vertical="center"/>
    </xf>
    <xf numFmtId="180" fontId="6" fillId="0" borderId="140" xfId="0" applyNumberFormat="1" applyFont="1" applyFill="1" applyBorder="1" applyAlignment="1">
      <alignment horizontal="right" vertical="center"/>
    </xf>
    <xf numFmtId="180" fontId="6" fillId="0" borderId="134" xfId="0" applyNumberFormat="1" applyFont="1" applyFill="1" applyBorder="1" applyAlignment="1">
      <alignment horizontal="right" vertical="center"/>
    </xf>
    <xf numFmtId="180" fontId="6" fillId="0" borderId="132" xfId="0" applyNumberFormat="1" applyFont="1" applyFill="1" applyBorder="1" applyAlignment="1">
      <alignment horizontal="right" vertical="center"/>
    </xf>
    <xf numFmtId="180" fontId="6" fillId="0" borderId="135" xfId="0" applyNumberFormat="1" applyFont="1" applyFill="1" applyBorder="1" applyAlignment="1">
      <alignment horizontal="right" vertical="center"/>
    </xf>
    <xf numFmtId="180" fontId="6" fillId="16" borderId="55" xfId="0" applyNumberFormat="1" applyFont="1" applyFill="1" applyBorder="1" applyAlignment="1">
      <alignment horizontal="right" vertical="center"/>
    </xf>
    <xf numFmtId="180" fontId="6" fillId="16" borderId="37" xfId="0" applyNumberFormat="1" applyFont="1" applyFill="1" applyBorder="1" applyAlignment="1">
      <alignment horizontal="right" vertical="center"/>
    </xf>
    <xf numFmtId="180" fontId="6" fillId="16" borderId="52" xfId="0" applyNumberFormat="1" applyFont="1" applyFill="1" applyBorder="1" applyAlignment="1">
      <alignment horizontal="right" vertical="center"/>
    </xf>
    <xf numFmtId="180" fontId="6" fillId="16" borderId="38" xfId="0" applyNumberFormat="1" applyFont="1" applyFill="1" applyBorder="1" applyAlignment="1">
      <alignment horizontal="right" vertical="center"/>
    </xf>
    <xf numFmtId="180" fontId="6" fillId="13" borderId="134" xfId="0" applyNumberFormat="1" applyFont="1" applyFill="1" applyBorder="1" applyAlignment="1">
      <alignment horizontal="right" vertical="center"/>
    </xf>
    <xf numFmtId="180" fontId="6" fillId="13" borderId="132" xfId="0" applyNumberFormat="1" applyFont="1" applyFill="1" applyBorder="1" applyAlignment="1">
      <alignment horizontal="right" vertical="center"/>
    </xf>
    <xf numFmtId="180" fontId="6" fillId="13" borderId="135" xfId="0" applyNumberFormat="1" applyFont="1" applyFill="1" applyBorder="1" applyAlignment="1">
      <alignment horizontal="right" vertical="center"/>
    </xf>
    <xf numFmtId="180" fontId="6" fillId="17" borderId="37" xfId="0" applyNumberFormat="1" applyFont="1" applyFill="1" applyBorder="1" applyAlignment="1">
      <alignment horizontal="right" vertical="center"/>
    </xf>
    <xf numFmtId="180" fontId="6" fillId="17" borderId="52" xfId="0" applyNumberFormat="1" applyFont="1" applyFill="1" applyBorder="1" applyAlignment="1">
      <alignment horizontal="right" vertical="center"/>
    </xf>
    <xf numFmtId="180" fontId="6" fillId="17" borderId="38" xfId="0" applyNumberFormat="1" applyFont="1" applyFill="1" applyBorder="1" applyAlignment="1">
      <alignment horizontal="right" vertical="center"/>
    </xf>
    <xf numFmtId="180" fontId="6" fillId="0" borderId="121" xfId="0" applyNumberFormat="1" applyFont="1" applyFill="1" applyBorder="1" applyAlignment="1">
      <alignment horizontal="right" vertical="center"/>
    </xf>
    <xf numFmtId="180" fontId="6" fillId="16" borderId="124" xfId="0" applyNumberFormat="1" applyFont="1" applyFill="1" applyBorder="1" applyAlignment="1">
      <alignment horizontal="right" vertical="center"/>
    </xf>
    <xf numFmtId="180" fontId="6" fillId="13" borderId="140" xfId="0" applyNumberFormat="1" applyFont="1" applyFill="1" applyBorder="1" applyAlignment="1">
      <alignment horizontal="right" vertical="center"/>
    </xf>
    <xf numFmtId="180" fontId="6" fillId="17" borderId="55" xfId="0" applyNumberFormat="1" applyFont="1" applyFill="1" applyBorder="1" applyAlignment="1">
      <alignment horizontal="right" vertical="center"/>
    </xf>
    <xf numFmtId="0" fontId="0" fillId="15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80" fontId="21" fillId="0" borderId="0" xfId="0" applyNumberFormat="1" applyFon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right" vertical="center" indent="1"/>
    </xf>
    <xf numFmtId="176" fontId="0" fillId="0" borderId="0" xfId="0" applyNumberFormat="1" applyFill="1" applyBorder="1" applyAlignment="1">
      <alignment horizontal="right" vertical="center" indent="1"/>
    </xf>
    <xf numFmtId="178" fontId="0" fillId="0" borderId="0" xfId="0" applyNumberFormat="1" applyFill="1" applyBorder="1" applyAlignment="1">
      <alignment horizontal="right" vertical="center" indent="1"/>
    </xf>
    <xf numFmtId="179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2" fillId="18" borderId="0" xfId="0" applyFont="1" applyFill="1" applyAlignment="1">
      <alignment horizontal="left" indent="1"/>
    </xf>
    <xf numFmtId="0" fontId="0" fillId="0" borderId="54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8" fillId="3" borderId="65" xfId="0" applyFont="1" applyFill="1" applyBorder="1" applyAlignment="1">
      <alignment horizontal="center" vertical="center"/>
    </xf>
    <xf numFmtId="0" fontId="8" fillId="3" borderId="66" xfId="0" applyFont="1" applyFill="1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6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/>
    </xf>
    <xf numFmtId="0" fontId="8" fillId="5" borderId="66" xfId="0" applyFont="1" applyFill="1" applyBorder="1" applyAlignment="1">
      <alignment horizontal="center" vertical="center"/>
    </xf>
    <xf numFmtId="0" fontId="8" fillId="5" borderId="6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180" fontId="21" fillId="8" borderId="105" xfId="0" applyNumberFormat="1" applyFont="1" applyFill="1" applyBorder="1" applyAlignment="1">
      <alignment horizontal="center" vertical="center"/>
    </xf>
    <xf numFmtId="180" fontId="21" fillId="8" borderId="102" xfId="0" applyNumberFormat="1" applyFont="1" applyFill="1" applyBorder="1" applyAlignment="1">
      <alignment horizontal="center" vertical="center"/>
    </xf>
    <xf numFmtId="180" fontId="21" fillId="8" borderId="156" xfId="0" applyNumberFormat="1" applyFont="1" applyFill="1" applyBorder="1" applyAlignment="1">
      <alignment horizontal="center" vertical="center"/>
    </xf>
    <xf numFmtId="180" fontId="21" fillId="8" borderId="157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179" fontId="21" fillId="8" borderId="106" xfId="0" applyNumberFormat="1" applyFont="1" applyFill="1" applyBorder="1" applyAlignment="1">
      <alignment horizontal="center" vertical="center"/>
    </xf>
    <xf numFmtId="179" fontId="21" fillId="8" borderId="104" xfId="0" applyNumberFormat="1" applyFont="1" applyFill="1" applyBorder="1" applyAlignment="1">
      <alignment horizontal="center" vertical="center"/>
    </xf>
    <xf numFmtId="180" fontId="21" fillId="8" borderId="92" xfId="0" applyNumberFormat="1" applyFont="1" applyFill="1" applyBorder="1" applyAlignment="1">
      <alignment horizontal="center" vertical="center"/>
    </xf>
    <xf numFmtId="180" fontId="21" fillId="8" borderId="93" xfId="0" applyNumberFormat="1" applyFont="1" applyFill="1" applyBorder="1" applyAlignment="1">
      <alignment horizontal="center" vertical="center"/>
    </xf>
    <xf numFmtId="180" fontId="21" fillId="8" borderId="89" xfId="0" applyNumberFormat="1" applyFont="1" applyFill="1" applyBorder="1" applyAlignment="1">
      <alignment horizontal="center" vertical="center"/>
    </xf>
    <xf numFmtId="180" fontId="21" fillId="8" borderId="90" xfId="0" applyNumberFormat="1" applyFont="1" applyFill="1" applyBorder="1" applyAlignment="1">
      <alignment horizontal="center" vertical="center"/>
    </xf>
    <xf numFmtId="179" fontId="21" fillId="8" borderId="89" xfId="0" applyNumberFormat="1" applyFont="1" applyFill="1" applyBorder="1" applyAlignment="1">
      <alignment horizontal="center" vertical="center"/>
    </xf>
    <xf numFmtId="179" fontId="21" fillId="8" borderId="90" xfId="0" applyNumberFormat="1" applyFont="1" applyFill="1" applyBorder="1" applyAlignment="1">
      <alignment horizontal="center" vertical="center"/>
    </xf>
    <xf numFmtId="176" fontId="0" fillId="8" borderId="24" xfId="0" applyNumberFormat="1" applyFill="1" applyBorder="1" applyAlignment="1">
      <alignment horizontal="right" vertical="center" indent="1"/>
    </xf>
    <xf numFmtId="176" fontId="0" fillId="8" borderId="85" xfId="0" applyNumberFormat="1" applyFill="1" applyBorder="1" applyAlignment="1">
      <alignment horizontal="right" vertical="center" indent="1"/>
    </xf>
    <xf numFmtId="176" fontId="0" fillId="8" borderId="23" xfId="0" applyNumberFormat="1" applyFill="1" applyBorder="1" applyAlignment="1">
      <alignment horizontal="right" vertical="center" indent="1"/>
    </xf>
    <xf numFmtId="176" fontId="0" fillId="8" borderId="58" xfId="0" applyNumberFormat="1" applyFill="1" applyBorder="1" applyAlignment="1">
      <alignment horizontal="right" vertical="center" inden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8" fillId="5" borderId="67" xfId="0" applyFont="1" applyFill="1" applyBorder="1" applyAlignment="1">
      <alignment horizontal="center" vertical="center"/>
    </xf>
    <xf numFmtId="0" fontId="8" fillId="5" borderId="68" xfId="0" applyFont="1" applyFill="1" applyBorder="1" applyAlignment="1">
      <alignment horizontal="center" vertical="center"/>
    </xf>
    <xf numFmtId="0" fontId="8" fillId="5" borderId="69" xfId="0" applyFont="1" applyFill="1" applyBorder="1" applyAlignment="1">
      <alignment horizontal="center" vertical="center"/>
    </xf>
    <xf numFmtId="177" fontId="0" fillId="8" borderId="23" xfId="0" applyNumberFormat="1" applyFill="1" applyBorder="1" applyAlignment="1">
      <alignment horizontal="right" vertical="center" indent="1"/>
    </xf>
    <xf numFmtId="177" fontId="0" fillId="8" borderId="58" xfId="0" applyNumberFormat="1" applyFill="1" applyBorder="1" applyAlignment="1">
      <alignment horizontal="right" vertical="center" indent="1"/>
    </xf>
    <xf numFmtId="178" fontId="0" fillId="8" borderId="58" xfId="0" applyNumberFormat="1" applyFill="1" applyBorder="1" applyAlignment="1">
      <alignment horizontal="right" vertical="center" indent="1"/>
    </xf>
    <xf numFmtId="178" fontId="0" fillId="8" borderId="87" xfId="0" applyNumberFormat="1" applyFill="1" applyBorder="1" applyAlignment="1">
      <alignment horizontal="right" vertical="center" indent="1"/>
    </xf>
    <xf numFmtId="178" fontId="0" fillId="8" borderId="24" xfId="0" applyNumberFormat="1" applyFill="1" applyBorder="1" applyAlignment="1">
      <alignment horizontal="right" vertical="center" indent="1"/>
    </xf>
    <xf numFmtId="178" fontId="0" fillId="8" borderId="85" xfId="0" applyNumberFormat="1" applyFill="1" applyBorder="1" applyAlignment="1">
      <alignment horizontal="right" vertical="center" indent="1"/>
    </xf>
    <xf numFmtId="177" fontId="0" fillId="8" borderId="24" xfId="0" applyNumberFormat="1" applyFill="1" applyBorder="1" applyAlignment="1">
      <alignment horizontal="right" vertical="center" indent="1"/>
    </xf>
    <xf numFmtId="177" fontId="0" fillId="8" borderId="85" xfId="0" applyNumberFormat="1" applyFill="1" applyBorder="1" applyAlignment="1">
      <alignment horizontal="right" vertical="center" indent="1"/>
    </xf>
    <xf numFmtId="0" fontId="13" fillId="7" borderId="31" xfId="0" applyFont="1" applyFill="1" applyBorder="1">
      <alignment vertical="center"/>
    </xf>
    <xf numFmtId="0" fontId="20" fillId="14" borderId="26" xfId="0" applyFont="1" applyFill="1" applyBorder="1" applyAlignment="1">
      <alignment horizontal="center" vertical="center"/>
    </xf>
    <xf numFmtId="0" fontId="20" fillId="14" borderId="84" xfId="0" applyFont="1" applyFill="1" applyBorder="1" applyAlignment="1">
      <alignment horizontal="center" vertical="center"/>
    </xf>
    <xf numFmtId="176" fontId="0" fillId="8" borderId="98" xfId="0" applyNumberFormat="1" applyFill="1" applyBorder="1" applyAlignment="1">
      <alignment horizontal="right" vertical="center" indent="1"/>
    </xf>
    <xf numFmtId="176" fontId="0" fillId="8" borderId="99" xfId="0" applyNumberFormat="1" applyFill="1" applyBorder="1" applyAlignment="1">
      <alignment horizontal="right" vertical="center" indent="1"/>
    </xf>
    <xf numFmtId="177" fontId="0" fillId="8" borderId="96" xfId="0" applyNumberFormat="1" applyFill="1" applyBorder="1" applyAlignment="1">
      <alignment horizontal="right" vertical="center" indent="1"/>
    </xf>
    <xf numFmtId="177" fontId="0" fillId="8" borderId="97" xfId="0" applyNumberFormat="1" applyFill="1" applyBorder="1" applyAlignment="1">
      <alignment horizontal="right" vertical="center" indent="1"/>
    </xf>
    <xf numFmtId="176" fontId="0" fillId="8" borderId="96" xfId="0" applyNumberFormat="1" applyFill="1" applyBorder="1" applyAlignment="1">
      <alignment horizontal="right" vertical="center" indent="1"/>
    </xf>
    <xf numFmtId="176" fontId="0" fillId="8" borderId="97" xfId="0" applyNumberFormat="1" applyFill="1" applyBorder="1" applyAlignment="1">
      <alignment horizontal="right" vertical="center" indent="1"/>
    </xf>
    <xf numFmtId="178" fontId="0" fillId="8" borderId="97" xfId="0" applyNumberFormat="1" applyFill="1" applyBorder="1" applyAlignment="1">
      <alignment horizontal="right" vertical="center" indent="1"/>
    </xf>
    <xf numFmtId="178" fontId="0" fillId="8" borderId="100" xfId="0" applyNumberFormat="1" applyFill="1" applyBorder="1" applyAlignment="1">
      <alignment horizontal="right" vertical="center" indent="1"/>
    </xf>
    <xf numFmtId="0" fontId="9" fillId="4" borderId="94" xfId="0" applyFont="1" applyFill="1" applyBorder="1" applyAlignment="1">
      <alignment horizontal="center" vertical="center"/>
    </xf>
    <xf numFmtId="0" fontId="9" fillId="4" borderId="95" xfId="0" applyFont="1" applyFill="1" applyBorder="1" applyAlignment="1">
      <alignment horizontal="center" vertical="center"/>
    </xf>
    <xf numFmtId="178" fontId="0" fillId="8" borderId="98" xfId="0" applyNumberFormat="1" applyFill="1" applyBorder="1" applyAlignment="1">
      <alignment horizontal="right" vertical="center" indent="1"/>
    </xf>
    <xf numFmtId="178" fontId="0" fillId="8" borderId="99" xfId="0" applyNumberFormat="1" applyFill="1" applyBorder="1" applyAlignment="1">
      <alignment horizontal="right" vertical="center" indent="1"/>
    </xf>
    <xf numFmtId="0" fontId="14" fillId="6" borderId="17" xfId="0" applyFont="1" applyFill="1" applyBorder="1" applyAlignment="1">
      <alignment horizontal="center" vertical="center"/>
    </xf>
    <xf numFmtId="0" fontId="14" fillId="6" borderId="18" xfId="0" applyFont="1" applyFill="1" applyBorder="1" applyAlignment="1">
      <alignment horizontal="center" vertical="center"/>
    </xf>
    <xf numFmtId="180" fontId="21" fillId="8" borderId="106" xfId="0" applyNumberFormat="1" applyFont="1" applyFill="1" applyBorder="1" applyAlignment="1">
      <alignment horizontal="center" vertical="center"/>
    </xf>
    <xf numFmtId="180" fontId="21" fillId="8" borderId="104" xfId="0" applyNumberFormat="1" applyFont="1" applyFill="1" applyBorder="1" applyAlignment="1">
      <alignment horizontal="center" vertical="center"/>
    </xf>
    <xf numFmtId="177" fontId="0" fillId="8" borderId="98" xfId="0" applyNumberFormat="1" applyFill="1" applyBorder="1" applyAlignment="1">
      <alignment horizontal="right" vertical="center" indent="1"/>
    </xf>
    <xf numFmtId="177" fontId="0" fillId="8" borderId="99" xfId="0" applyNumberFormat="1" applyFill="1" applyBorder="1" applyAlignment="1">
      <alignment horizontal="right" vertical="center" indent="1"/>
    </xf>
    <xf numFmtId="0" fontId="3" fillId="13" borderId="158" xfId="0" applyFont="1" applyFill="1" applyBorder="1" applyAlignment="1">
      <alignment horizontal="center" vertical="center"/>
    </xf>
    <xf numFmtId="0" fontId="3" fillId="13" borderId="159" xfId="0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13" borderId="111" xfId="0" applyFont="1" applyFill="1" applyBorder="1" applyAlignment="1">
      <alignment horizontal="center" vertical="center"/>
    </xf>
    <xf numFmtId="0" fontId="3" fillId="13" borderId="110" xfId="0" applyFont="1" applyFill="1" applyBorder="1" applyAlignment="1">
      <alignment horizontal="center" vertical="center"/>
    </xf>
    <xf numFmtId="0" fontId="2" fillId="13" borderId="68" xfId="0" applyFont="1" applyFill="1" applyBorder="1" applyAlignment="1">
      <alignment horizontal="center" vertical="center"/>
    </xf>
    <xf numFmtId="0" fontId="2" fillId="13" borderId="110" xfId="0" applyFont="1" applyFill="1" applyBorder="1" applyAlignment="1">
      <alignment horizontal="center" vertical="center"/>
    </xf>
    <xf numFmtId="0" fontId="3" fillId="13" borderId="115" xfId="0" applyFont="1" applyFill="1" applyBorder="1" applyAlignment="1">
      <alignment horizontal="center" vertical="center"/>
    </xf>
    <xf numFmtId="0" fontId="3" fillId="13" borderId="114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0" fontId="2" fillId="13" borderId="148" xfId="0" applyFont="1" applyFill="1" applyBorder="1" applyAlignment="1">
      <alignment horizontal="center" vertical="center"/>
    </xf>
    <xf numFmtId="0" fontId="2" fillId="13" borderId="114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112" xfId="0" applyFont="1" applyFill="1" applyBorder="1" applyAlignment="1">
      <alignment horizontal="center" vertical="center"/>
    </xf>
    <xf numFmtId="0" fontId="16" fillId="9" borderId="59" xfId="0" applyFont="1" applyFill="1" applyBorder="1" applyAlignment="1">
      <alignment horizontal="center" vertical="center" wrapText="1"/>
    </xf>
    <xf numFmtId="0" fontId="16" fillId="9" borderId="147" xfId="0" applyFont="1" applyFill="1" applyBorder="1" applyAlignment="1">
      <alignment horizontal="center" vertical="center" wrapText="1"/>
    </xf>
    <xf numFmtId="0" fontId="16" fillId="9" borderId="60" xfId="0" applyFont="1" applyFill="1" applyBorder="1" applyAlignment="1">
      <alignment horizontal="center" vertical="center" wrapText="1"/>
    </xf>
    <xf numFmtId="0" fontId="2" fillId="0" borderId="113" xfId="0" applyFont="1" applyBorder="1" applyAlignment="1">
      <alignment horizontal="center" vertical="center"/>
    </xf>
    <xf numFmtId="0" fontId="2" fillId="0" borderId="114" xfId="0" applyFont="1" applyBorder="1" applyAlignment="1">
      <alignment horizontal="center" vertical="center"/>
    </xf>
    <xf numFmtId="0" fontId="3" fillId="13" borderId="113" xfId="0" applyFont="1" applyFill="1" applyBorder="1" applyAlignment="1">
      <alignment horizontal="center" vertical="center"/>
    </xf>
    <xf numFmtId="0" fontId="3" fillId="13" borderId="15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7" fillId="12" borderId="118" xfId="0" applyFont="1" applyFill="1" applyBorder="1" applyAlignment="1">
      <alignment horizontal="center" vertical="center"/>
    </xf>
    <xf numFmtId="0" fontId="17" fillId="12" borderId="119" xfId="0" applyFont="1" applyFill="1" applyBorder="1" applyAlignment="1">
      <alignment horizontal="center" vertical="center"/>
    </xf>
    <xf numFmtId="0" fontId="17" fillId="12" borderId="120" xfId="0" applyFont="1" applyFill="1" applyBorder="1" applyAlignment="1">
      <alignment horizontal="center" vertical="center"/>
    </xf>
  </cellXfs>
  <cellStyles count="1">
    <cellStyle name="標準" xfId="0" builtinId="0"/>
  </cellStyles>
  <dxfs count="71"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fgColor rgb="FFFFCC99"/>
          <bgColor rgb="FFFFCC99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ill>
        <patternFill patternType="solid"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theme="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ill>
        <patternFill patternType="solid">
          <bgColor theme="0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CC99"/>
      <color rgb="FF006C31"/>
      <color rgb="FFFF3300"/>
      <color rgb="FF00FF00"/>
      <color rgb="FFFF0066"/>
      <color rgb="FFFF9999"/>
      <color rgb="FF990000"/>
      <color rgb="FFFF9933"/>
      <color rgb="FFFF7C8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/>
              <a:t>下半期目標・実績グラフ</a:t>
            </a:r>
            <a:r>
              <a:rPr lang="en-US" altLang="ja-JP"/>
              <a:t>(</a:t>
            </a:r>
            <a:r>
              <a:rPr lang="ja-JP" altLang="en-US"/>
              <a:t>売上</a:t>
            </a:r>
            <a:r>
              <a:rPr lang="en-US" altLang="ja-JP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81067149704203"/>
          <c:y val="0.14225921168062139"/>
          <c:w val="0.53881003942718109"/>
          <c:h val="0.70387542167390349"/>
        </c:manualLayout>
      </c:layout>
      <c:barChart>
        <c:barDir val="col"/>
        <c:grouping val="clustered"/>
        <c:varyColors val="0"/>
        <c:ser>
          <c:idx val="1"/>
          <c:order val="1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売上目標設定!$C$21</c:f>
              <c:numCache>
                <c:formatCode>#,##0_ </c:formatCode>
                <c:ptCount val="1"/>
                <c:pt idx="0">
                  <c:v>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80128"/>
        <c:axId val="96890880"/>
      </c:barChart>
      <c:lineChart>
        <c:grouping val="standard"/>
        <c:varyColors val="0"/>
        <c:ser>
          <c:idx val="0"/>
          <c:order val="0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(売上目標設定!$D$21,売上目標設定!$G$21,売上目標設定!$J$21,売上目標設定!$M$21,売上目標設定!$P$21,売上目標設定!$S$21)</c:f>
              <c:numCache>
                <c:formatCode>#,##0_ </c:formatCode>
                <c:ptCount val="6"/>
                <c:pt idx="0">
                  <c:v>140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80128"/>
        <c:axId val="96890880"/>
      </c:lineChart>
      <c:catAx>
        <c:axId val="968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（月）</a:t>
                </a:r>
              </a:p>
            </c:rich>
          </c:tx>
          <c:layout>
            <c:manualLayout>
              <c:xMode val="edge"/>
              <c:yMode val="edge"/>
              <c:x val="0.70369375791147559"/>
              <c:y val="0.88873868623583863"/>
            </c:manualLayout>
          </c:layout>
          <c:overlay val="0"/>
        </c:title>
        <c:numFmt formatCode="#,##0_ ;[Red]\-#,##0\ " sourceLinked="0"/>
        <c:majorTickMark val="none"/>
        <c:minorTickMark val="none"/>
        <c:tickLblPos val="nextTo"/>
        <c:crossAx val="96890880"/>
        <c:crosses val="autoZero"/>
        <c:auto val="1"/>
        <c:lblAlgn val="ctr"/>
        <c:lblOffset val="100"/>
        <c:noMultiLvlLbl val="0"/>
      </c:catAx>
      <c:valAx>
        <c:axId val="9689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900"/>
                </a:pPr>
                <a:r>
                  <a:rPr lang="ja-JP" sz="900"/>
                  <a:t>売上</a:t>
                </a:r>
                <a:r>
                  <a:rPr lang="en-US" altLang="ja-JP" sz="900"/>
                  <a:t>(</a:t>
                </a:r>
                <a:r>
                  <a:rPr lang="ja-JP" altLang="en-US" sz="900"/>
                  <a:t>千円</a:t>
                </a:r>
                <a:r>
                  <a:rPr lang="en-US" altLang="ja-JP" sz="900"/>
                  <a:t>)</a:t>
                </a:r>
                <a:endParaRPr lang="ja-JP" sz="900"/>
              </a:p>
            </c:rich>
          </c:tx>
          <c:layout>
            <c:manualLayout>
              <c:xMode val="edge"/>
              <c:yMode val="edge"/>
              <c:x val="2.5860749886597229E-2"/>
              <c:y val="0.11854135964816112"/>
            </c:manualLayout>
          </c:layout>
          <c:overlay val="0"/>
        </c:title>
        <c:numFmt formatCode="#,##0_ " sourceLinked="1"/>
        <c:majorTickMark val="out"/>
        <c:minorTickMark val="none"/>
        <c:tickLblPos val="nextTo"/>
        <c:crossAx val="9688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メイリオ" pitchFamily="50" charset="-128"/>
          <a:ea typeface="メイリオ" pitchFamily="50" charset="-128"/>
          <a:cs typeface="メイリオ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7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実績入力表!$E$8:$AI$8</c:f>
              <c:numCache>
                <c:formatCode>0_ </c:formatCode>
                <c:ptCount val="31"/>
                <c:pt idx="0">
                  <c:v>10</c:v>
                </c:pt>
                <c:pt idx="1">
                  <c:v>8</c:v>
                </c:pt>
                <c:pt idx="2">
                  <c:v>25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実績入力表!$E$12:$AI$12</c:f>
              <c:numCache>
                <c:formatCode>0_ ;[Red]\-0\ </c:formatCode>
                <c:ptCount val="31"/>
                <c:pt idx="0">
                  <c:v>10</c:v>
                </c:pt>
                <c:pt idx="1">
                  <c:v>8</c:v>
                </c:pt>
                <c:pt idx="2">
                  <c:v>25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実績入力表!$E$14:$AI$14</c:f>
              <c:numCache>
                <c:formatCode>0_ 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77664"/>
        <c:axId val="97392512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実績入力表!$E$9:$AI$9</c:f>
              <c:numCache>
                <c:formatCode>0_ </c:formatCode>
                <c:ptCount val="31"/>
                <c:pt idx="0">
                  <c:v>10</c:v>
                </c:pt>
                <c:pt idx="1">
                  <c:v>9</c:v>
                </c:pt>
                <c:pt idx="2">
                  <c:v>15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実績入力表!$E$13:$AI$13</c:f>
              <c:numCache>
                <c:formatCode>0_ ;[Red]\-0\ </c:formatCode>
                <c:ptCount val="31"/>
                <c:pt idx="0">
                  <c:v>10</c:v>
                </c:pt>
                <c:pt idx="1">
                  <c:v>8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実績入力表!$E$15:$AI$15</c:f>
              <c:numCache>
                <c:formatCode>0_ 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7664"/>
        <c:axId val="97392512"/>
      </c:lineChart>
      <c:catAx>
        <c:axId val="9737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392512"/>
        <c:crosses val="autoZero"/>
        <c:auto val="1"/>
        <c:lblAlgn val="ctr"/>
        <c:lblOffset val="100"/>
        <c:noMultiLvlLbl val="0"/>
      </c:catAx>
      <c:valAx>
        <c:axId val="973925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37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8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実績入力表!$E$18:$AI$18</c:f>
              <c:numCache>
                <c:formatCode>0_ </c:formatCode>
                <c:ptCount val="31"/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実績入力表!$E$22:$AI$22</c:f>
              <c:numCache>
                <c:formatCode>0_ ;[Red]\-0\ </c:formatCode>
                <c:ptCount val="31"/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実績入力表!$E$24:$AI$24</c:f>
              <c:numCache>
                <c:formatCode>0_ 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442048"/>
        <c:axId val="97448704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実績入力表!$E$19:$AI$19</c:f>
              <c:numCache>
                <c:formatCode>0_ </c:formatCode>
                <c:ptCount val="31"/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実績入力表!$E$23:$AI$23</c:f>
              <c:numCache>
                <c:formatCode>0_ ;[Red]\-0\ </c:formatCode>
                <c:ptCount val="31"/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実績入力表!$E$25:$AI$25</c:f>
              <c:numCache>
                <c:formatCode>0_ </c:formatCode>
                <c:ptCount val="3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2048"/>
        <c:axId val="97448704"/>
      </c:lineChart>
      <c:catAx>
        <c:axId val="974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448704"/>
        <c:crosses val="autoZero"/>
        <c:auto val="1"/>
        <c:lblAlgn val="ctr"/>
        <c:lblOffset val="100"/>
        <c:noMultiLvlLbl val="0"/>
      </c:catAx>
      <c:valAx>
        <c:axId val="97448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44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9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実績入力表!$E$28:$AH$28</c:f>
              <c:numCache>
                <c:formatCode>0_ </c:formatCode>
                <c:ptCount val="30"/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実績入力表!$E$32:$AH$32</c:f>
              <c:numCache>
                <c:formatCode>0_ ;[Red]\-0\ </c:formatCode>
                <c:ptCount val="30"/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実績入力表!$E$34:$AH$34</c:f>
              <c:numCache>
                <c:formatCode>0_ </c:formatCode>
                <c:ptCount val="30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06816"/>
        <c:axId val="97513472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実績入力表!$I$29:$AH$29</c:f>
              <c:numCache>
                <c:formatCode>0_ </c:formatCode>
                <c:ptCount val="26"/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実績入力表!$E$33:$AH$33</c:f>
              <c:numCache>
                <c:formatCode>0_ ;[Red]\-0\ </c:formatCode>
                <c:ptCount val="30"/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実績入力表!$E$35:$AH$35</c:f>
              <c:numCache>
                <c:formatCode>0_ </c:formatCode>
                <c:ptCount val="3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06816"/>
        <c:axId val="97513472"/>
      </c:lineChart>
      <c:catAx>
        <c:axId val="9750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513472"/>
        <c:crosses val="autoZero"/>
        <c:auto val="1"/>
        <c:lblAlgn val="ctr"/>
        <c:lblOffset val="100"/>
        <c:noMultiLvlLbl val="0"/>
      </c:catAx>
      <c:valAx>
        <c:axId val="975134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50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10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実績入力表!$E$38:$AI$38</c:f>
              <c:numCache>
                <c:formatCode>0_ </c:formatCode>
                <c:ptCount val="31"/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実績入力表!$E$42:$AI$42</c:f>
              <c:numCache>
                <c:formatCode>0_ ;[Red]\-0\ </c:formatCode>
                <c:ptCount val="31"/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実績入力表!$E$45:$AI$45</c:f>
              <c:numCache>
                <c:formatCode>0_ </c:formatCode>
                <c:ptCount val="3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98176"/>
        <c:axId val="97700480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実績入力表!$E$39:$AI$39</c:f>
              <c:numCache>
                <c:formatCode>0_ </c:formatCode>
                <c:ptCount val="31"/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実績入力表!$E$43:$AI$43</c:f>
              <c:numCache>
                <c:formatCode>0_ ;[Red]\-0\ </c:formatCode>
                <c:ptCount val="31"/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実績入力表!$E$45:$AI$45</c:f>
              <c:numCache>
                <c:formatCode>0_ </c:formatCode>
                <c:ptCount val="3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98176"/>
        <c:axId val="97700480"/>
      </c:lineChart>
      <c:catAx>
        <c:axId val="9769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700480"/>
        <c:crosses val="autoZero"/>
        <c:auto val="1"/>
        <c:lblAlgn val="ctr"/>
        <c:lblOffset val="100"/>
        <c:noMultiLvlLbl val="0"/>
      </c:catAx>
      <c:valAx>
        <c:axId val="977004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69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11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実績入力表!$E$48:$AH$48</c:f>
              <c:numCache>
                <c:formatCode>0_ </c:formatCode>
                <c:ptCount val="30"/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実績入力表!$E$52:$AH$52</c:f>
              <c:numCache>
                <c:formatCode>0_ ;[Red]\-0\ </c:formatCode>
                <c:ptCount val="30"/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実績入力表!$E$54:$AH$54</c:f>
              <c:numCache>
                <c:formatCode>0_ </c:formatCode>
                <c:ptCount val="30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61920"/>
        <c:axId val="97772672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実績入力表!$E$49:$AH$49</c:f>
              <c:numCache>
                <c:formatCode>0_ </c:formatCode>
                <c:ptCount val="30"/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実績入力表!$E$53:$AH$53</c:f>
              <c:numCache>
                <c:formatCode>0_ ;[Red]\-0\ </c:formatCode>
                <c:ptCount val="30"/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実績入力表!$E$55:$AH$55</c:f>
              <c:numCache>
                <c:formatCode>0_ </c:formatCode>
                <c:ptCount val="3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61920"/>
        <c:axId val="97772672"/>
      </c:lineChart>
      <c:catAx>
        <c:axId val="9776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772672"/>
        <c:crosses val="autoZero"/>
        <c:auto val="1"/>
        <c:lblAlgn val="ctr"/>
        <c:lblOffset val="100"/>
        <c:noMultiLvlLbl val="0"/>
      </c:catAx>
      <c:valAx>
        <c:axId val="977726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7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12</a:t>
            </a:r>
            <a:r>
              <a:rPr lang="ja-JP" altLang="en-US"/>
              <a:t>月実績推移（来店客数・顧客数・新規顧客数）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実績入力表!$E$58:$AI$58</c:f>
              <c:numCache>
                <c:formatCode>0_ </c:formatCode>
                <c:ptCount val="31"/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実績入力表!$E$62:$AI$62</c:f>
              <c:numCache>
                <c:formatCode>0_ ;[Red]\-0\ </c:formatCode>
                <c:ptCount val="31"/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実績入力表!$I$64:$AI$64</c:f>
              <c:numCache>
                <c:formatCode>0_ </c:formatCode>
                <c:ptCount val="2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10304"/>
        <c:axId val="97825152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実績入力表!$E$59:$AI$59</c:f>
              <c:numCache>
                <c:formatCode>0_ </c:formatCode>
                <c:ptCount val="31"/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実績入力表!$E$63:$AI$63</c:f>
              <c:numCache>
                <c:formatCode>0_ ;[Red]\-0\ </c:formatCode>
                <c:ptCount val="31"/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実績入力表!$E$65:$AI$65</c:f>
              <c:numCache>
                <c:formatCode>0_ </c:formatCode>
                <c:ptCount val="3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10304"/>
        <c:axId val="97825152"/>
      </c:lineChart>
      <c:catAx>
        <c:axId val="9781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日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0.85590416063960173"/>
              <c:y val="0.883959044368600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825152"/>
        <c:crosses val="autoZero"/>
        <c:auto val="1"/>
        <c:lblAlgn val="ctr"/>
        <c:lblOffset val="100"/>
        <c:noMultiLvlLbl val="0"/>
      </c:catAx>
      <c:valAx>
        <c:axId val="978251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altLang="ja-JP" b="0"/>
                  <a:t>(</a:t>
                </a:r>
                <a:r>
                  <a:rPr lang="ja-JP" altLang="en-US" b="0"/>
                  <a:t>人</a:t>
                </a:r>
                <a:r>
                  <a:rPr lang="en-US" altLang="ja-JP" b="0"/>
                  <a:t>)</a:t>
                </a:r>
                <a:endParaRPr lang="ja-JP" altLang="en-US" b="0"/>
              </a:p>
            </c:rich>
          </c:tx>
          <c:layout>
            <c:manualLayout>
              <c:xMode val="edge"/>
              <c:yMode val="edge"/>
              <c:x val="5.3951524342970264E-2"/>
              <c:y val="5.7083389320362221E-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781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/>
              <a:t>下半期目標・実績グラフ</a:t>
            </a:r>
            <a:r>
              <a:rPr lang="en-US" altLang="ja-JP"/>
              <a:t>(</a:t>
            </a:r>
            <a:r>
              <a:rPr lang="ja-JP" altLang="en-US"/>
              <a:t>客単価</a:t>
            </a:r>
            <a:r>
              <a:rPr lang="en-US" altLang="ja-JP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81067149704203"/>
          <c:y val="0.14225921168062139"/>
          <c:w val="0.53881003942718109"/>
          <c:h val="0.70387542167390349"/>
        </c:manualLayout>
      </c:layout>
      <c:barChart>
        <c:barDir val="col"/>
        <c:grouping val="clustered"/>
        <c:varyColors val="0"/>
        <c:ser>
          <c:idx val="1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(売上目標設定!$C$23,売上目標設定!$F$23,売上目標設定!$I$23,売上目標設定!$L$23,売上目標設定!$O$23,売上目標設定!$R$23)</c:f>
              <c:numCache>
                <c:formatCode>#,##0.00_ </c:formatCode>
                <c:ptCount val="6"/>
                <c:pt idx="0">
                  <c:v>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24800"/>
        <c:axId val="96927104"/>
      </c:barChart>
      <c:lineChart>
        <c:grouping val="standard"/>
        <c:varyColors val="0"/>
        <c:ser>
          <c:idx val="0"/>
          <c:order val="0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square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(売上目標設定!$D$23,売上目標設定!$G$23,売上目標設定!$J$23,売上目標設定!$M$23,売上目標設定!$P$23,売上目標設定!$S$23)</c:f>
              <c:numCache>
                <c:formatCode>#,##0.00_ </c:formatCode>
                <c:ptCount val="6"/>
                <c:pt idx="0">
                  <c:v>3.3333333333333335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24800"/>
        <c:axId val="96927104"/>
      </c:lineChart>
      <c:catAx>
        <c:axId val="9692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（月）</a:t>
                </a:r>
              </a:p>
            </c:rich>
          </c:tx>
          <c:layout>
            <c:manualLayout>
              <c:xMode val="edge"/>
              <c:yMode val="edge"/>
              <c:x val="0.70369375791147559"/>
              <c:y val="0.88873868623583863"/>
            </c:manualLayout>
          </c:layout>
          <c:overlay val="0"/>
        </c:title>
        <c:numFmt formatCode="#,##0_ ;[Red]\-#,##0\ " sourceLinked="0"/>
        <c:majorTickMark val="none"/>
        <c:minorTickMark val="none"/>
        <c:tickLblPos val="nextTo"/>
        <c:crossAx val="96927104"/>
        <c:crosses val="autoZero"/>
        <c:auto val="1"/>
        <c:lblAlgn val="ctr"/>
        <c:lblOffset val="100"/>
        <c:noMultiLvlLbl val="0"/>
      </c:catAx>
      <c:valAx>
        <c:axId val="9692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900"/>
                </a:pPr>
                <a:r>
                  <a:rPr lang="ja-JP" altLang="en-US" sz="900"/>
                  <a:t>客単価</a:t>
                </a:r>
                <a:r>
                  <a:rPr lang="en-US" altLang="ja-JP" sz="900"/>
                  <a:t>(</a:t>
                </a:r>
                <a:r>
                  <a:rPr lang="ja-JP" altLang="en-US" sz="900"/>
                  <a:t>千円</a:t>
                </a:r>
                <a:r>
                  <a:rPr lang="en-US" altLang="ja-JP" sz="900"/>
                  <a:t>)</a:t>
                </a:r>
                <a:endParaRPr lang="ja-JP" sz="900"/>
              </a:p>
            </c:rich>
          </c:tx>
          <c:layout>
            <c:manualLayout>
              <c:xMode val="edge"/>
              <c:yMode val="edge"/>
              <c:x val="2.5860749886597229E-2"/>
              <c:y val="0.11854135964816112"/>
            </c:manualLayout>
          </c:layout>
          <c:overlay val="0"/>
        </c:title>
        <c:numFmt formatCode="#,##0.00_ " sourceLinked="1"/>
        <c:majorTickMark val="out"/>
        <c:minorTickMark val="none"/>
        <c:tickLblPos val="nextTo"/>
        <c:crossAx val="9692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メイリオ" pitchFamily="50" charset="-128"/>
          <a:ea typeface="メイリオ" pitchFamily="50" charset="-128"/>
          <a:cs typeface="メイリオ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/>
              <a:t>下半期目標・実績グラフ</a:t>
            </a:r>
            <a:r>
              <a:rPr lang="en-US" altLang="ja-JP"/>
              <a:t>(</a:t>
            </a:r>
            <a:r>
              <a:rPr lang="ja-JP" altLang="en-US"/>
              <a:t>来店・顧客・新規顧客</a:t>
            </a:r>
            <a:r>
              <a:rPr lang="en-US" altLang="ja-JP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15013078726574"/>
          <c:y val="0.14225921168062139"/>
          <c:w val="0.62953762260210988"/>
          <c:h val="0.70387542167390349"/>
        </c:manualLayout>
      </c:layout>
      <c:barChart>
        <c:barDir val="col"/>
        <c:grouping val="clustered"/>
        <c:varyColors val="0"/>
        <c:ser>
          <c:idx val="1"/>
          <c:order val="0"/>
          <c:tx>
            <c:v>来店客数目標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(売上目標設定!$C$22,売上目標設定!$F$22,売上目標設定!$I$22,売上目標設定!$L$22,売上目標設定!$O$22,売上目標設定!$R$22)</c:f>
              <c:numCache>
                <c:formatCode>0_ </c:formatCode>
                <c:ptCount val="6"/>
                <c:pt idx="0">
                  <c:v>500</c:v>
                </c:pt>
              </c:numCache>
            </c:numRef>
          </c:val>
        </c:ser>
        <c:ser>
          <c:idx val="5"/>
          <c:order val="1"/>
          <c:tx>
            <c:v>顧客数目標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val>
            <c:numRef>
              <c:f>(売上目標設定!$C$25,売上目標設定!$F$25,売上目標設定!$I$25,売上目標設定!$L$25,売上目標設定!$O$25,売上目標設定!$R$25)</c:f>
              <c:numCache>
                <c:formatCode>0_ </c:formatCode>
                <c:ptCount val="6"/>
                <c:pt idx="0">
                  <c:v>300</c:v>
                </c:pt>
              </c:numCache>
            </c:numRef>
          </c:val>
        </c:ser>
        <c:ser>
          <c:idx val="3"/>
          <c:order val="2"/>
          <c:tx>
            <c:v>新規顧客目標</c:v>
          </c:tx>
          <c:spPr>
            <a:solidFill>
              <a:srgbClr val="00FF00"/>
            </a:solidFill>
            <a:ln>
              <a:noFill/>
            </a:ln>
          </c:spPr>
          <c:invertIfNegative val="0"/>
          <c:val>
            <c:numRef>
              <c:f>(売上目標設定!$C$25,売上目標設定!$F$25,売上目標設定!$I$25,売上目標設定!$L$25,売上目標設定!$O$25,売上目標設定!$R$25)</c:f>
              <c:numCache>
                <c:formatCode>0_ </c:formatCode>
                <c:ptCount val="6"/>
                <c:pt idx="0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92576"/>
        <c:axId val="96794880"/>
      </c:barChart>
      <c:lineChart>
        <c:grouping val="standard"/>
        <c:varyColors val="0"/>
        <c:ser>
          <c:idx val="0"/>
          <c:order val="3"/>
          <c:tx>
            <c:v>来店客数実績</c:v>
          </c:tx>
          <c:spPr>
            <a:ln>
              <a:solidFill>
                <a:srgbClr val="FF3300"/>
              </a:solidFill>
            </a:ln>
          </c:spPr>
          <c:marker>
            <c:symbol val="square"/>
            <c:size val="5"/>
            <c:spPr>
              <a:solidFill>
                <a:srgbClr val="FF3300"/>
              </a:solidFill>
              <a:ln>
                <a:noFill/>
              </a:ln>
            </c:spPr>
          </c:marker>
          <c:cat>
            <c:numLit>
              <c:formatCode>General</c:formatCode>
              <c:ptCount val="6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</c:numLit>
          </c:cat>
          <c:val>
            <c:numRef>
              <c:f>(売上目標設定!$D$22,売上目標設定!$G$22,売上目標設定!$J$22,売上目標設定!$M$22,売上目標設定!$P$22,売上目標設定!$S$22)</c:f>
              <c:numCache>
                <c:formatCode>0_ </c:formatCode>
                <c:ptCount val="6"/>
                <c:pt idx="0">
                  <c:v>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顧客数実績</c:v>
          </c:tx>
          <c:spPr>
            <a:ln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noFill/>
              </a:ln>
            </c:spPr>
          </c:marker>
          <c:val>
            <c:numRef>
              <c:f>(売上目標設定!$D$24,売上目標設定!$G$24,売上目標設定!$J$24,売上目標設定!$M$24,売上目標設定!$P$24,売上目標設定!$S$24)</c:f>
              <c:numCache>
                <c:formatCode>0_ </c:formatCode>
                <c:ptCount val="6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5"/>
          <c:tx>
            <c:v>新規顧客実績</c:v>
          </c:tx>
          <c:spPr>
            <a:ln>
              <a:solidFill>
                <a:srgbClr val="006C31"/>
              </a:solidFill>
            </a:ln>
          </c:spPr>
          <c:marker>
            <c:symbol val="diamond"/>
            <c:size val="5"/>
            <c:spPr>
              <a:solidFill>
                <a:srgbClr val="006C31"/>
              </a:solidFill>
              <a:ln>
                <a:noFill/>
              </a:ln>
            </c:spPr>
          </c:marker>
          <c:val>
            <c:numRef>
              <c:f>(売上目標設定!$D$25,売上目標設定!$G$25,売上目標設定!$J$25,売上目標設定!$M$25,売上目標設定!$P$25,売上目標設定!$S$25)</c:f>
              <c:numCache>
                <c:formatCode>0_ </c:formatCode>
                <c:ptCount val="6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792576"/>
        <c:axId val="96794880"/>
      </c:lineChart>
      <c:catAx>
        <c:axId val="967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（月）</a:t>
                </a:r>
              </a:p>
            </c:rich>
          </c:tx>
          <c:layout>
            <c:manualLayout>
              <c:xMode val="edge"/>
              <c:yMode val="edge"/>
              <c:x val="0.7601844365984366"/>
              <c:y val="0.88873868623583863"/>
            </c:manualLayout>
          </c:layout>
          <c:overlay val="0"/>
        </c:title>
        <c:numFmt formatCode="#,##0_ ;[Red]\-#,##0\ " sourceLinked="0"/>
        <c:majorTickMark val="none"/>
        <c:minorTickMark val="none"/>
        <c:tickLblPos val="nextTo"/>
        <c:crossAx val="96794880"/>
        <c:crosses val="autoZero"/>
        <c:auto val="1"/>
        <c:lblAlgn val="ctr"/>
        <c:lblOffset val="100"/>
        <c:noMultiLvlLbl val="0"/>
      </c:catAx>
      <c:valAx>
        <c:axId val="96794880"/>
        <c:scaling>
          <c:orientation val="minMax"/>
        </c:scaling>
        <c:delete val="0"/>
        <c:axPos val="l"/>
        <c:majorGridlines/>
        <c:title>
          <c:tx>
            <c:rich>
              <a:bodyPr rot="0" vert="horz" anchor="t" anchorCtr="0"/>
              <a:lstStyle/>
              <a:p>
                <a:pPr>
                  <a:defRPr sz="900"/>
                </a:pPr>
                <a:r>
                  <a:rPr lang="en-US" altLang="ja-JP" sz="900"/>
                  <a:t>(</a:t>
                </a:r>
                <a:r>
                  <a:rPr lang="ja-JP" altLang="en-US" sz="900"/>
                  <a:t>人</a:t>
                </a:r>
                <a:r>
                  <a:rPr lang="en-US" altLang="ja-JP" sz="900"/>
                  <a:t>)</a:t>
                </a:r>
                <a:endParaRPr lang="ja-JP" sz="900"/>
              </a:p>
            </c:rich>
          </c:tx>
          <c:layout>
            <c:manualLayout>
              <c:xMode val="edge"/>
              <c:yMode val="edge"/>
              <c:x val="2.2437099318256385E-2"/>
              <c:y val="0.11854135964816112"/>
            </c:manualLayout>
          </c:layout>
          <c:overlay val="0"/>
        </c:title>
        <c:numFmt formatCode="0_ " sourceLinked="1"/>
        <c:majorTickMark val="out"/>
        <c:minorTickMark val="none"/>
        <c:tickLblPos val="nextTo"/>
        <c:crossAx val="9679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メイリオ" pitchFamily="50" charset="-128"/>
          <a:ea typeface="メイリオ" pitchFamily="50" charset="-128"/>
          <a:cs typeface="メイリオ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7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実績入力表!$E$6:$AI$6</c:f>
              <c:numCache>
                <c:formatCode>#,##0_ </c:formatCode>
                <c:ptCount val="31"/>
                <c:pt idx="0">
                  <c:v>30</c:v>
                </c:pt>
                <c:pt idx="1">
                  <c:v>30</c:v>
                </c:pt>
                <c:pt idx="2">
                  <c:v>50</c:v>
                </c:pt>
                <c:pt idx="3">
                  <c:v>20</c:v>
                </c:pt>
                <c:pt idx="4">
                  <c:v>25</c:v>
                </c:pt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実績入力表!$E$10:$AI$10</c:f>
              <c:numCache>
                <c:formatCode>#,##0.00_ </c:formatCode>
                <c:ptCount val="31"/>
                <c:pt idx="0">
                  <c:v>3</c:v>
                </c:pt>
                <c:pt idx="1">
                  <c:v>3.75</c:v>
                </c:pt>
                <c:pt idx="2">
                  <c:v>2</c:v>
                </c:pt>
                <c:pt idx="3">
                  <c:v>4</c:v>
                </c:pt>
                <c:pt idx="4">
                  <c:v>4.166666666666667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19392"/>
        <c:axId val="97021952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実績入力表!$E$7:$AI$7</c:f>
              <c:numCache>
                <c:formatCode>#,##0_ </c:formatCode>
                <c:ptCount val="31"/>
                <c:pt idx="0">
                  <c:v>30</c:v>
                </c:pt>
                <c:pt idx="1">
                  <c:v>30</c:v>
                </c:pt>
                <c:pt idx="2">
                  <c:v>40</c:v>
                </c:pt>
                <c:pt idx="3">
                  <c:v>20</c:v>
                </c:pt>
                <c:pt idx="4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実績入力表!$E$11:$AI$11</c:f>
              <c:numCache>
                <c:formatCode>#,##0.00_ </c:formatCode>
                <c:ptCount val="31"/>
                <c:pt idx="0">
                  <c:v>3</c:v>
                </c:pt>
                <c:pt idx="1">
                  <c:v>3.75</c:v>
                </c:pt>
                <c:pt idx="2">
                  <c:v>3.0769230769230771</c:v>
                </c:pt>
                <c:pt idx="3">
                  <c:v>3.3333333333333335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19392"/>
        <c:axId val="97021952"/>
      </c:lineChart>
      <c:catAx>
        <c:axId val="9701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92513167203232693"/>
              <c:y val="0.8601384558028775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021952"/>
        <c:crosses val="autoZero"/>
        <c:auto val="1"/>
        <c:lblAlgn val="ctr"/>
        <c:lblOffset val="100"/>
        <c:noMultiLvlLbl val="0"/>
      </c:catAx>
      <c:valAx>
        <c:axId val="97021952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0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8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実績入力表!$E$16:$AI$16</c:f>
              <c:numCache>
                <c:formatCode>#,##0_ </c:formatCode>
                <c:ptCount val="31"/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実績入力表!$E$20:$AI$20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75200"/>
        <c:axId val="97077504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実績入力表!$E$17:$AI$17</c:f>
              <c:numCache>
                <c:formatCode>#,##0_ </c:formatCode>
                <c:ptCount val="31"/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実績入力表!$E$21:$AI$21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5200"/>
        <c:axId val="97077504"/>
      </c:lineChart>
      <c:catAx>
        <c:axId val="970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87958344066086536"/>
              <c:y val="0.8601384400890225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077504"/>
        <c:crosses val="autoZero"/>
        <c:auto val="1"/>
        <c:lblAlgn val="ctr"/>
        <c:lblOffset val="100"/>
        <c:noMultiLvlLbl val="0"/>
      </c:catAx>
      <c:valAx>
        <c:axId val="9707750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075200"/>
        <c:crosses val="autoZero"/>
        <c:crossBetween val="between"/>
      </c:valAx>
    </c:plotArea>
    <c:legend>
      <c:legendPos val="r"/>
      <c:overlay val="0"/>
      <c:spPr>
        <a:ln>
          <a:noFill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9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実績入力表!$E$26:$AH$26</c:f>
              <c:numCache>
                <c:formatCode>#,##0_ </c:formatCode>
                <c:ptCount val="30"/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実績入力表!$E$30:$AH$30</c:f>
              <c:numCache>
                <c:formatCode>#,##0.00_ 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17312"/>
        <c:axId val="97119616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実績入力表!$E$27:$AH$27</c:f>
              <c:numCache>
                <c:formatCode>#,##0_ </c:formatCode>
                <c:ptCount val="30"/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実績入力表!$E$31:$AH$31</c:f>
              <c:numCache>
                <c:formatCode>#,##0.00_ 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17312"/>
        <c:axId val="97119616"/>
      </c:lineChart>
      <c:catAx>
        <c:axId val="971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87470326686007194"/>
              <c:y val="0.8601384400890225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119616"/>
        <c:crosses val="autoZero"/>
        <c:auto val="1"/>
        <c:lblAlgn val="ctr"/>
        <c:lblOffset val="100"/>
        <c:noMultiLvlLbl val="0"/>
      </c:catAx>
      <c:valAx>
        <c:axId val="9711961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11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10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実績入力表!$E$36:$AI$36</c:f>
              <c:numCache>
                <c:formatCode>#,##0_ </c:formatCode>
                <c:ptCount val="31"/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実績入力表!$E$40:$AI$40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66848"/>
        <c:axId val="97173504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実績入力表!$E$37:$AI$37</c:f>
              <c:numCache>
                <c:formatCode>#,##0_ </c:formatCode>
                <c:ptCount val="31"/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実績入力表!$E$41:$AI$41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66848"/>
        <c:axId val="97173504"/>
      </c:lineChart>
      <c:catAx>
        <c:axId val="9716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86982309305927863"/>
              <c:y val="0.8601384400890225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173504"/>
        <c:crosses val="autoZero"/>
        <c:auto val="1"/>
        <c:lblAlgn val="ctr"/>
        <c:lblOffset val="100"/>
        <c:noMultiLvlLbl val="0"/>
      </c:catAx>
      <c:valAx>
        <c:axId val="9717350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16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11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実績入力表!$E$46:$AH$46</c:f>
              <c:numCache>
                <c:formatCode>#,##0_ </c:formatCode>
                <c:ptCount val="30"/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実績入力表!$E$50:$AH$50</c:f>
              <c:numCache>
                <c:formatCode>#,##0.00_ 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528064"/>
        <c:axId val="97547008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実績入力表!$E$47:$AH$47</c:f>
              <c:numCache>
                <c:formatCode>#,##0_ </c:formatCode>
                <c:ptCount val="30"/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実績入力表!$E$51:$AH$51</c:f>
              <c:numCache>
                <c:formatCode>#,##0.00_ 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28064"/>
        <c:axId val="97547008"/>
      </c:lineChart>
      <c:catAx>
        <c:axId val="97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8714498176595431"/>
              <c:y val="0.860138478211569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547008"/>
        <c:crosses val="autoZero"/>
        <c:auto val="1"/>
        <c:lblAlgn val="ctr"/>
        <c:lblOffset val="100"/>
        <c:noMultiLvlLbl val="0"/>
      </c:catAx>
      <c:valAx>
        <c:axId val="97547008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5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12</a:t>
            </a:r>
            <a:r>
              <a:rPr lang="ja-JP" altLang="en-US"/>
              <a:t>月実績推移（売上・客単価）</a:t>
            </a:r>
            <a:endParaRPr lang="en-US" altLang="ja-JP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4"/>
          <c:order val="0"/>
          <c:tx>
            <c:v>売上目標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実績入力表!$E$56:$AI$56</c:f>
              <c:numCache>
                <c:formatCode>#,##0_ </c:formatCode>
                <c:ptCount val="31"/>
              </c:numCache>
            </c:numRef>
          </c:val>
        </c:ser>
        <c:ser>
          <c:idx val="6"/>
          <c:order val="1"/>
          <c:tx>
            <c:v>客単価目標</c:v>
          </c:tx>
          <c:spPr>
            <a:solidFill>
              <a:srgbClr val="FF9999"/>
            </a:solidFill>
            <a:ln>
              <a:noFill/>
            </a:ln>
          </c:spPr>
          <c:invertIfNegative val="0"/>
          <c:val>
            <c:numRef>
              <c:f>実績入力表!$E$60:$AI$60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6208"/>
        <c:axId val="97328512"/>
      </c:barChart>
      <c:lineChart>
        <c:grouping val="standard"/>
        <c:varyColors val="0"/>
        <c:ser>
          <c:idx val="0"/>
          <c:order val="2"/>
          <c:tx>
            <c:v>売上実績</c:v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noFill/>
              </a:ln>
            </c:spPr>
          </c:marker>
          <c:cat>
            <c:numRef>
              <c:f>実績入力表!$E$5:$AI$5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実績入力表!$E$57:$AI$57</c:f>
              <c:numCache>
                <c:formatCode>#,##0_ </c:formatCode>
                <c:ptCount val="31"/>
              </c:numCache>
            </c:numRef>
          </c:val>
          <c:smooth val="0"/>
        </c:ser>
        <c:ser>
          <c:idx val="3"/>
          <c:order val="3"/>
          <c:tx>
            <c:v>客単価実績</c:v>
          </c:tx>
          <c:spPr>
            <a:ln>
              <a:solidFill>
                <a:srgbClr val="FF0066"/>
              </a:solidFill>
            </a:ln>
          </c:spPr>
          <c:marker>
            <c:symbol val="diamond"/>
            <c:size val="5"/>
            <c:spPr>
              <a:solidFill>
                <a:srgbClr val="FF0066"/>
              </a:solidFill>
              <a:ln>
                <a:noFill/>
              </a:ln>
            </c:spPr>
          </c:marker>
          <c:val>
            <c:numRef>
              <c:f>実績入力表!$E$61:$AI$61</c:f>
              <c:numCache>
                <c:formatCode>#,##0.00_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26208"/>
        <c:axId val="97328512"/>
      </c:lineChart>
      <c:catAx>
        <c:axId val="973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（日）</a:t>
                </a:r>
                <a:endParaRPr lang="en-US" altLang="ja-JP" b="0"/>
              </a:p>
            </c:rich>
          </c:tx>
          <c:layout>
            <c:manualLayout>
              <c:xMode val="edge"/>
              <c:yMode val="edge"/>
              <c:x val="0.86331619465822085"/>
              <c:y val="0.860138478211569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97328512"/>
        <c:crosses val="autoZero"/>
        <c:auto val="1"/>
        <c:lblAlgn val="ctr"/>
        <c:lblOffset val="100"/>
        <c:noMultiLvlLbl val="0"/>
      </c:catAx>
      <c:valAx>
        <c:axId val="97328512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732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21</xdr:col>
      <xdr:colOff>8474</xdr:colOff>
      <xdr:row>57</xdr:row>
      <xdr:rowOff>142875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626" r="10860" b="7379"/>
        <a:stretch/>
      </xdr:blipFill>
      <xdr:spPr>
        <a:xfrm>
          <a:off x="142875" y="9179719"/>
          <a:ext cx="11974255" cy="5286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19</xdr:col>
      <xdr:colOff>321469</xdr:colOff>
      <xdr:row>27</xdr:row>
      <xdr:rowOff>166641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71" t="22464" r="34929" b="7704"/>
        <a:stretch/>
      </xdr:blipFill>
      <xdr:spPr>
        <a:xfrm>
          <a:off x="142875" y="892969"/>
          <a:ext cx="11799094" cy="7227047"/>
        </a:xfrm>
        <a:prstGeom prst="rect">
          <a:avLst/>
        </a:prstGeom>
      </xdr:spPr>
    </xdr:pic>
    <xdr:clientData/>
  </xdr:twoCellAnchor>
  <xdr:twoCellAnchor>
    <xdr:from>
      <xdr:col>2</xdr:col>
      <xdr:colOff>163853</xdr:colOff>
      <xdr:row>7</xdr:row>
      <xdr:rowOff>178405</xdr:rowOff>
    </xdr:from>
    <xdr:to>
      <xdr:col>10</xdr:col>
      <xdr:colOff>86745</xdr:colOff>
      <xdr:row>10</xdr:row>
      <xdr:rowOff>150056</xdr:rowOff>
    </xdr:to>
    <xdr:sp macro="" textlink="">
      <xdr:nvSpPr>
        <xdr:cNvPr id="2" name="角丸四角形 1"/>
        <xdr:cNvSpPr/>
      </xdr:nvSpPr>
      <xdr:spPr>
        <a:xfrm>
          <a:off x="1533072" y="1714311"/>
          <a:ext cx="4852079" cy="840808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110936</xdr:colOff>
      <xdr:row>7</xdr:row>
      <xdr:rowOff>178405</xdr:rowOff>
    </xdr:from>
    <xdr:to>
      <xdr:col>21</xdr:col>
      <xdr:colOff>15687</xdr:colOff>
      <xdr:row>10</xdr:row>
      <xdr:rowOff>150056</xdr:rowOff>
    </xdr:to>
    <xdr:sp macro="" textlink="">
      <xdr:nvSpPr>
        <xdr:cNvPr id="3" name="角丸四角形 2"/>
        <xdr:cNvSpPr/>
      </xdr:nvSpPr>
      <xdr:spPr>
        <a:xfrm>
          <a:off x="8576280" y="1714311"/>
          <a:ext cx="3548063" cy="840808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54995</xdr:colOff>
      <xdr:row>7</xdr:row>
      <xdr:rowOff>178405</xdr:rowOff>
    </xdr:from>
    <xdr:to>
      <xdr:col>13</xdr:col>
      <xdr:colOff>100353</xdr:colOff>
      <xdr:row>10</xdr:row>
      <xdr:rowOff>150056</xdr:rowOff>
    </xdr:to>
    <xdr:sp macro="" textlink="">
      <xdr:nvSpPr>
        <xdr:cNvPr id="4" name="角丸四角形 3"/>
        <xdr:cNvSpPr/>
      </xdr:nvSpPr>
      <xdr:spPr>
        <a:xfrm>
          <a:off x="6746308" y="1714311"/>
          <a:ext cx="1426483" cy="840808"/>
        </a:xfrm>
        <a:prstGeom prst="roundRect">
          <a:avLst/>
        </a:prstGeom>
        <a:noFill/>
        <a:ln w="76200">
          <a:solidFill>
            <a:srgbClr val="00FF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362857</xdr:colOff>
      <xdr:row>14</xdr:row>
      <xdr:rowOff>147033</xdr:rowOff>
    </xdr:from>
    <xdr:to>
      <xdr:col>10</xdr:col>
      <xdr:colOff>285749</xdr:colOff>
      <xdr:row>17</xdr:row>
      <xdr:rowOff>244172</xdr:rowOff>
    </xdr:to>
    <xdr:sp macro="" textlink="">
      <xdr:nvSpPr>
        <xdr:cNvPr id="5" name="角丸四角形 4"/>
        <xdr:cNvSpPr/>
      </xdr:nvSpPr>
      <xdr:spPr>
        <a:xfrm>
          <a:off x="1732076" y="3587939"/>
          <a:ext cx="4852079" cy="680546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92226</xdr:colOff>
      <xdr:row>14</xdr:row>
      <xdr:rowOff>147033</xdr:rowOff>
    </xdr:from>
    <xdr:to>
      <xdr:col>20</xdr:col>
      <xdr:colOff>92227</xdr:colOff>
      <xdr:row>17</xdr:row>
      <xdr:rowOff>244172</xdr:rowOff>
    </xdr:to>
    <xdr:sp macro="" textlink="">
      <xdr:nvSpPr>
        <xdr:cNvPr id="6" name="角丸四角形 5"/>
        <xdr:cNvSpPr/>
      </xdr:nvSpPr>
      <xdr:spPr>
        <a:xfrm>
          <a:off x="8557570" y="3587939"/>
          <a:ext cx="3548063" cy="680546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253999</xdr:colOff>
      <xdr:row>14</xdr:row>
      <xdr:rowOff>147033</xdr:rowOff>
    </xdr:from>
    <xdr:to>
      <xdr:col>13</xdr:col>
      <xdr:colOff>299357</xdr:colOff>
      <xdr:row>17</xdr:row>
      <xdr:rowOff>244172</xdr:rowOff>
    </xdr:to>
    <xdr:sp macro="" textlink="">
      <xdr:nvSpPr>
        <xdr:cNvPr id="7" name="角丸四角形 6"/>
        <xdr:cNvSpPr/>
      </xdr:nvSpPr>
      <xdr:spPr>
        <a:xfrm>
          <a:off x="6945312" y="3587939"/>
          <a:ext cx="1426483" cy="680546"/>
        </a:xfrm>
        <a:prstGeom prst="roundRect">
          <a:avLst/>
        </a:prstGeom>
        <a:noFill/>
        <a:ln w="76200">
          <a:solidFill>
            <a:srgbClr val="00FF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1137520</xdr:colOff>
      <xdr:row>6</xdr:row>
      <xdr:rowOff>169332</xdr:rowOff>
    </xdr:from>
    <xdr:to>
      <xdr:col>2</xdr:col>
      <xdr:colOff>396688</xdr:colOff>
      <xdr:row>8</xdr:row>
      <xdr:rowOff>247196</xdr:rowOff>
    </xdr:to>
    <xdr:sp macro="" textlink="">
      <xdr:nvSpPr>
        <xdr:cNvPr id="8" name="円/楕円 7"/>
        <xdr:cNvSpPr/>
      </xdr:nvSpPr>
      <xdr:spPr>
        <a:xfrm>
          <a:off x="1280395" y="1490926"/>
          <a:ext cx="485512" cy="50648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  <xdr:twoCellAnchor>
    <xdr:from>
      <xdr:col>2</xdr:col>
      <xdr:colOff>111882</xdr:colOff>
      <xdr:row>14</xdr:row>
      <xdr:rowOff>43845</xdr:rowOff>
    </xdr:from>
    <xdr:to>
      <xdr:col>2</xdr:col>
      <xdr:colOff>595692</xdr:colOff>
      <xdr:row>16</xdr:row>
      <xdr:rowOff>208644</xdr:rowOff>
    </xdr:to>
    <xdr:sp macro="" textlink="">
      <xdr:nvSpPr>
        <xdr:cNvPr id="9" name="円/楕円 8"/>
        <xdr:cNvSpPr/>
      </xdr:nvSpPr>
      <xdr:spPr>
        <a:xfrm>
          <a:off x="1486203" y="3350381"/>
          <a:ext cx="483810" cy="477763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  <xdr:twoCellAnchor>
    <xdr:from>
      <xdr:col>13</xdr:col>
      <xdr:colOff>269687</xdr:colOff>
      <xdr:row>6</xdr:row>
      <xdr:rowOff>169332</xdr:rowOff>
    </xdr:from>
    <xdr:to>
      <xdr:col>14</xdr:col>
      <xdr:colOff>364938</xdr:colOff>
      <xdr:row>8</xdr:row>
      <xdr:rowOff>247196</xdr:rowOff>
    </xdr:to>
    <xdr:sp macro="" textlink="">
      <xdr:nvSpPr>
        <xdr:cNvPr id="10" name="円/楕円 9"/>
        <xdr:cNvSpPr/>
      </xdr:nvSpPr>
      <xdr:spPr>
        <a:xfrm>
          <a:off x="8342125" y="1490926"/>
          <a:ext cx="488157" cy="50648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  <xdr:twoCellAnchor>
    <xdr:from>
      <xdr:col>5</xdr:col>
      <xdr:colOff>615343</xdr:colOff>
      <xdr:row>10</xdr:row>
      <xdr:rowOff>338664</xdr:rowOff>
    </xdr:from>
    <xdr:to>
      <xdr:col>19</xdr:col>
      <xdr:colOff>51404</xdr:colOff>
      <xdr:row>14</xdr:row>
      <xdr:rowOff>155536</xdr:rowOff>
    </xdr:to>
    <xdr:sp macro="" textlink="">
      <xdr:nvSpPr>
        <xdr:cNvPr id="12" name="角丸四角形 11"/>
        <xdr:cNvSpPr/>
      </xdr:nvSpPr>
      <xdr:spPr>
        <a:xfrm>
          <a:off x="3758593" y="2743727"/>
          <a:ext cx="7913311" cy="852715"/>
        </a:xfrm>
        <a:prstGeom prst="roundRect">
          <a:avLst/>
        </a:prstGeom>
        <a:noFill/>
        <a:ln w="76200">
          <a:solidFill>
            <a:schemeClr val="accent4">
              <a:lumMod val="60000"/>
              <a:lumOff val="4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250977</xdr:colOff>
      <xdr:row>14</xdr:row>
      <xdr:rowOff>43845</xdr:rowOff>
    </xdr:from>
    <xdr:to>
      <xdr:col>14</xdr:col>
      <xdr:colOff>346228</xdr:colOff>
      <xdr:row>16</xdr:row>
      <xdr:rowOff>208644</xdr:rowOff>
    </xdr:to>
    <xdr:sp macro="" textlink="">
      <xdr:nvSpPr>
        <xdr:cNvPr id="11" name="円/楕円 10"/>
        <xdr:cNvSpPr/>
      </xdr:nvSpPr>
      <xdr:spPr>
        <a:xfrm>
          <a:off x="8251977" y="3350381"/>
          <a:ext cx="489858" cy="477763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  <xdr:twoCellAnchor>
    <xdr:from>
      <xdr:col>5</xdr:col>
      <xdr:colOff>371928</xdr:colOff>
      <xdr:row>10</xdr:row>
      <xdr:rowOff>139282</xdr:rowOff>
    </xdr:from>
    <xdr:to>
      <xdr:col>6</xdr:col>
      <xdr:colOff>170845</xdr:colOff>
      <xdr:row>12</xdr:row>
      <xdr:rowOff>18331</xdr:rowOff>
    </xdr:to>
    <xdr:sp macro="" textlink="">
      <xdr:nvSpPr>
        <xdr:cNvPr id="13" name="円/楕円 12"/>
        <xdr:cNvSpPr/>
      </xdr:nvSpPr>
      <xdr:spPr>
        <a:xfrm>
          <a:off x="3515178" y="2544345"/>
          <a:ext cx="489480" cy="486267"/>
        </a:xfrm>
        <a:prstGeom prst="ellipse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3</a:t>
          </a:r>
          <a:endParaRPr kumimoji="1" lang="ja-JP" altLang="en-US" sz="2400" b="1"/>
        </a:p>
      </xdr:txBody>
    </xdr:sp>
    <xdr:clientData/>
  </xdr:twoCellAnchor>
  <xdr:twoCellAnchor>
    <xdr:from>
      <xdr:col>2</xdr:col>
      <xdr:colOff>310129</xdr:colOff>
      <xdr:row>17</xdr:row>
      <xdr:rowOff>429380</xdr:rowOff>
    </xdr:from>
    <xdr:to>
      <xdr:col>5</xdr:col>
      <xdr:colOff>370606</xdr:colOff>
      <xdr:row>20</xdr:row>
      <xdr:rowOff>157237</xdr:rowOff>
    </xdr:to>
    <xdr:sp macro="" textlink="">
      <xdr:nvSpPr>
        <xdr:cNvPr id="14" name="角丸四角形 13"/>
        <xdr:cNvSpPr/>
      </xdr:nvSpPr>
      <xdr:spPr>
        <a:xfrm>
          <a:off x="1679348" y="4453693"/>
          <a:ext cx="1834508" cy="1204232"/>
        </a:xfrm>
        <a:prstGeom prst="roundRect">
          <a:avLst/>
        </a:prstGeom>
        <a:noFill/>
        <a:ln w="76200">
          <a:solidFill>
            <a:schemeClr val="accent4">
              <a:lumMod val="60000"/>
              <a:lumOff val="4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1208011</xdr:colOff>
      <xdr:row>17</xdr:row>
      <xdr:rowOff>315987</xdr:rowOff>
    </xdr:from>
    <xdr:to>
      <xdr:col>2</xdr:col>
      <xdr:colOff>467179</xdr:colOff>
      <xdr:row>18</xdr:row>
      <xdr:rowOff>198060</xdr:rowOff>
    </xdr:to>
    <xdr:sp macro="" textlink="">
      <xdr:nvSpPr>
        <xdr:cNvPr id="15" name="円/楕円 14"/>
        <xdr:cNvSpPr/>
      </xdr:nvSpPr>
      <xdr:spPr>
        <a:xfrm>
          <a:off x="1357690" y="4207630"/>
          <a:ext cx="483810" cy="494394"/>
        </a:xfrm>
        <a:prstGeom prst="ellipse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3</a:t>
          </a:r>
          <a:endParaRPr kumimoji="1" lang="ja-JP" altLang="en-US" sz="2400" b="1"/>
        </a:p>
      </xdr:txBody>
    </xdr:sp>
    <xdr:clientData/>
  </xdr:twoCellAnchor>
  <xdr:twoCellAnchor>
    <xdr:from>
      <xdr:col>2</xdr:col>
      <xdr:colOff>369661</xdr:colOff>
      <xdr:row>20</xdr:row>
      <xdr:rowOff>223760</xdr:rowOff>
    </xdr:from>
    <xdr:to>
      <xdr:col>4</xdr:col>
      <xdr:colOff>387804</xdr:colOff>
      <xdr:row>22</xdr:row>
      <xdr:rowOff>312964</xdr:rowOff>
    </xdr:to>
    <xdr:sp macro="" textlink="">
      <xdr:nvSpPr>
        <xdr:cNvPr id="16" name="角丸四角形 15"/>
        <xdr:cNvSpPr/>
      </xdr:nvSpPr>
      <xdr:spPr>
        <a:xfrm>
          <a:off x="1738880" y="5724448"/>
          <a:ext cx="1399268" cy="898829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1215950</xdr:colOff>
      <xdr:row>24</xdr:row>
      <xdr:rowOff>260046</xdr:rowOff>
    </xdr:from>
    <xdr:to>
      <xdr:col>2</xdr:col>
      <xdr:colOff>475118</xdr:colOff>
      <xdr:row>26</xdr:row>
      <xdr:rowOff>133046</xdr:rowOff>
    </xdr:to>
    <xdr:sp macro="" textlink="">
      <xdr:nvSpPr>
        <xdr:cNvPr id="17" name="円/楕円 16"/>
        <xdr:cNvSpPr/>
      </xdr:nvSpPr>
      <xdr:spPr>
        <a:xfrm>
          <a:off x="1358825" y="7379984"/>
          <a:ext cx="485512" cy="492125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  <xdr:twoCellAnchor>
    <xdr:from>
      <xdr:col>10</xdr:col>
      <xdr:colOff>185020</xdr:colOff>
      <xdr:row>6</xdr:row>
      <xdr:rowOff>169332</xdr:rowOff>
    </xdr:from>
    <xdr:to>
      <xdr:col>11</xdr:col>
      <xdr:colOff>280271</xdr:colOff>
      <xdr:row>8</xdr:row>
      <xdr:rowOff>247196</xdr:rowOff>
    </xdr:to>
    <xdr:sp macro="" textlink="">
      <xdr:nvSpPr>
        <xdr:cNvPr id="18" name="円/楕円 17"/>
        <xdr:cNvSpPr/>
      </xdr:nvSpPr>
      <xdr:spPr>
        <a:xfrm>
          <a:off x="6483426" y="1490926"/>
          <a:ext cx="488158" cy="506489"/>
        </a:xfrm>
        <a:prstGeom prst="ellipse">
          <a:avLst/>
        </a:prstGeom>
        <a:solidFill>
          <a:srgbClr val="00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2</a:t>
          </a:r>
          <a:endParaRPr kumimoji="1" lang="ja-JP" altLang="en-US" sz="2400" b="1"/>
        </a:p>
      </xdr:txBody>
    </xdr:sp>
    <xdr:clientData/>
  </xdr:twoCellAnchor>
  <xdr:twoCellAnchor>
    <xdr:from>
      <xdr:col>10</xdr:col>
      <xdr:colOff>384024</xdr:colOff>
      <xdr:row>14</xdr:row>
      <xdr:rowOff>54428</xdr:rowOff>
    </xdr:from>
    <xdr:to>
      <xdr:col>11</xdr:col>
      <xdr:colOff>479275</xdr:colOff>
      <xdr:row>16</xdr:row>
      <xdr:rowOff>219227</xdr:rowOff>
    </xdr:to>
    <xdr:sp macro="" textlink="">
      <xdr:nvSpPr>
        <xdr:cNvPr id="19" name="円/楕円 18"/>
        <xdr:cNvSpPr/>
      </xdr:nvSpPr>
      <xdr:spPr>
        <a:xfrm>
          <a:off x="6629703" y="3360964"/>
          <a:ext cx="489858" cy="477763"/>
        </a:xfrm>
        <a:prstGeom prst="ellipse">
          <a:avLst/>
        </a:prstGeom>
        <a:solidFill>
          <a:srgbClr val="00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2</a:t>
          </a:r>
          <a:endParaRPr kumimoji="1" lang="ja-JP" altLang="en-US" sz="2400" b="1"/>
        </a:p>
      </xdr:txBody>
    </xdr:sp>
    <xdr:clientData/>
  </xdr:twoCellAnchor>
  <xdr:twoCellAnchor>
    <xdr:from>
      <xdr:col>7</xdr:col>
      <xdr:colOff>386293</xdr:colOff>
      <xdr:row>18</xdr:row>
      <xdr:rowOff>249767</xdr:rowOff>
    </xdr:from>
    <xdr:to>
      <xdr:col>18</xdr:col>
      <xdr:colOff>38100</xdr:colOff>
      <xdr:row>21</xdr:row>
      <xdr:rowOff>118231</xdr:rowOff>
    </xdr:to>
    <xdr:sp macro="" textlink="">
      <xdr:nvSpPr>
        <xdr:cNvPr id="20" name="テキスト ボックス 19"/>
        <xdr:cNvSpPr txBox="1"/>
      </xdr:nvSpPr>
      <xdr:spPr>
        <a:xfrm>
          <a:off x="4876650" y="4753731"/>
          <a:ext cx="5992736" cy="1147536"/>
        </a:xfrm>
        <a:prstGeom prst="rect">
          <a:avLst/>
        </a:prstGeom>
        <a:solidFill>
          <a:srgbClr val="FFCC99"/>
        </a:solidFill>
        <a:ln w="57150" cmpd="sng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400"/>
            <a:t>① それぞれ入力してください。</a:t>
          </a:r>
          <a:r>
            <a:rPr kumimoji="1" lang="ja-JP" altLang="en-US" sz="1400" b="1" u="sng">
              <a:solidFill>
                <a:srgbClr val="FF0000"/>
              </a:solidFill>
            </a:rPr>
            <a:t>数値入力は必ず半角数字で行ってください。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endParaRPr kumimoji="1" lang="en-US" altLang="ja-JP" sz="8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0" u="none">
              <a:solidFill>
                <a:sysClr val="windowText" lastClr="000000"/>
              </a:solidFill>
            </a:rPr>
            <a:t>②</a:t>
          </a:r>
          <a:r>
            <a:rPr kumimoji="1" lang="ja-JP" altLang="en-US" sz="1400" b="1" u="sng">
              <a:solidFill>
                <a:srgbClr val="FF0000"/>
              </a:solidFill>
            </a:rPr>
            <a:t>「客単価」「差」は自動表示されます。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endParaRPr kumimoji="1" lang="en-US" altLang="ja-JP" sz="9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0" u="none">
              <a:solidFill>
                <a:sysClr val="windowText" lastClr="000000"/>
              </a:solidFill>
            </a:rPr>
            <a:t>③将来的な目標と、達成するための具体的な行動目標を入力してください。</a:t>
          </a:r>
        </a:p>
      </xdr:txBody>
    </xdr:sp>
    <xdr:clientData/>
  </xdr:twoCellAnchor>
  <xdr:twoCellAnchor>
    <xdr:from>
      <xdr:col>4</xdr:col>
      <xdr:colOff>160451</xdr:colOff>
      <xdr:row>7</xdr:row>
      <xdr:rowOff>18520</xdr:rowOff>
    </xdr:from>
    <xdr:to>
      <xdr:col>5</xdr:col>
      <xdr:colOff>477951</xdr:colOff>
      <xdr:row>10</xdr:row>
      <xdr:rowOff>275544</xdr:rowOff>
    </xdr:to>
    <xdr:sp macro="" textlink="">
      <xdr:nvSpPr>
        <xdr:cNvPr id="21" name="角丸四角形 20"/>
        <xdr:cNvSpPr/>
      </xdr:nvSpPr>
      <xdr:spPr>
        <a:xfrm>
          <a:off x="2910795" y="1554426"/>
          <a:ext cx="710406" cy="1126181"/>
        </a:xfrm>
        <a:prstGeom prst="roundRect">
          <a:avLst/>
        </a:prstGeom>
        <a:noFill/>
        <a:ln w="76200">
          <a:solidFill>
            <a:srgbClr val="00FF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576226</xdr:colOff>
      <xdr:row>6</xdr:row>
      <xdr:rowOff>182940</xdr:rowOff>
    </xdr:from>
    <xdr:to>
      <xdr:col>4</xdr:col>
      <xdr:colOff>385727</xdr:colOff>
      <xdr:row>8</xdr:row>
      <xdr:rowOff>260804</xdr:rowOff>
    </xdr:to>
    <xdr:sp macro="" textlink="">
      <xdr:nvSpPr>
        <xdr:cNvPr id="22" name="円/楕円 21"/>
        <xdr:cNvSpPr/>
      </xdr:nvSpPr>
      <xdr:spPr>
        <a:xfrm>
          <a:off x="2636007" y="1504534"/>
          <a:ext cx="500064" cy="506489"/>
        </a:xfrm>
        <a:prstGeom prst="ellipse">
          <a:avLst/>
        </a:prstGeom>
        <a:solidFill>
          <a:srgbClr val="00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2</a:t>
          </a:r>
          <a:endParaRPr kumimoji="1" lang="ja-JP" altLang="en-US" sz="2400" b="1"/>
        </a:p>
      </xdr:txBody>
    </xdr:sp>
    <xdr:clientData/>
  </xdr:twoCellAnchor>
  <xdr:twoCellAnchor>
    <xdr:from>
      <xdr:col>2</xdr:col>
      <xdr:colOff>221684</xdr:colOff>
      <xdr:row>36</xdr:row>
      <xdr:rowOff>73514</xdr:rowOff>
    </xdr:from>
    <xdr:to>
      <xdr:col>5</xdr:col>
      <xdr:colOff>498362</xdr:colOff>
      <xdr:row>45</xdr:row>
      <xdr:rowOff>71436</xdr:rowOff>
    </xdr:to>
    <xdr:sp macro="" textlink="">
      <xdr:nvSpPr>
        <xdr:cNvPr id="24" name="角丸四角形 23"/>
        <xdr:cNvSpPr/>
      </xdr:nvSpPr>
      <xdr:spPr>
        <a:xfrm>
          <a:off x="1590903" y="9896170"/>
          <a:ext cx="2050709" cy="1926735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3779</xdr:colOff>
      <xdr:row>48</xdr:row>
      <xdr:rowOff>182942</xdr:rowOff>
    </xdr:from>
    <xdr:to>
      <xdr:col>9</xdr:col>
      <xdr:colOff>625929</xdr:colOff>
      <xdr:row>56</xdr:row>
      <xdr:rowOff>122465</xdr:rowOff>
    </xdr:to>
    <xdr:sp macro="" textlink="">
      <xdr:nvSpPr>
        <xdr:cNvPr id="25" name="テキスト ボックス 24"/>
        <xdr:cNvSpPr txBox="1"/>
      </xdr:nvSpPr>
      <xdr:spPr>
        <a:xfrm>
          <a:off x="1378100" y="12198049"/>
          <a:ext cx="4813150" cy="1572380"/>
        </a:xfrm>
        <a:prstGeom prst="rect">
          <a:avLst/>
        </a:prstGeom>
        <a:solidFill>
          <a:srgbClr val="FFCC99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400"/>
            <a:t>日ごとの「売上」「来店客数」「顧客数（購入客）」「新規顧客数」、およびその目標数値をそれぞれ入力します。</a:t>
          </a:r>
          <a:r>
            <a:rPr kumimoji="1" lang="ja-JP" altLang="en-US" sz="1400" b="1" u="sng">
              <a:solidFill>
                <a:srgbClr val="FF0000"/>
              </a:solidFill>
            </a:rPr>
            <a:t>数値入力は必ず半角数字で行ってください。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r>
            <a:rPr kumimoji="1" lang="en-US" altLang="ja-JP" sz="1400"/>
            <a:t>※</a:t>
          </a:r>
          <a:r>
            <a:rPr kumimoji="1" lang="ja-JP" altLang="en-US" sz="1400"/>
            <a:t>「客単価」「客単価目標」は自動計算されます。</a:t>
          </a:r>
        </a:p>
      </xdr:txBody>
    </xdr:sp>
    <xdr:clientData/>
  </xdr:twoCellAnchor>
  <xdr:twoCellAnchor>
    <xdr:from>
      <xdr:col>3</xdr:col>
      <xdr:colOff>556477</xdr:colOff>
      <xdr:row>45</xdr:row>
      <xdr:rowOff>71436</xdr:rowOff>
    </xdr:from>
    <xdr:to>
      <xdr:col>5</xdr:col>
      <xdr:colOff>660136</xdr:colOff>
      <xdr:row>48</xdr:row>
      <xdr:rowOff>182942</xdr:rowOff>
    </xdr:to>
    <xdr:cxnSp macro="">
      <xdr:nvCxnSpPr>
        <xdr:cNvPr id="27" name="直線コネクタ 26"/>
        <xdr:cNvCxnSpPr>
          <a:stCxn id="24" idx="2"/>
          <a:endCxn id="25" idx="0"/>
        </xdr:cNvCxnSpPr>
      </xdr:nvCxnSpPr>
      <xdr:spPr>
        <a:xfrm>
          <a:off x="2616258" y="11822905"/>
          <a:ext cx="1187128" cy="75444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452058</xdr:colOff>
      <xdr:row>35</xdr:row>
      <xdr:rowOff>112636</xdr:rowOff>
    </xdr:from>
    <xdr:to>
      <xdr:col>21</xdr:col>
      <xdr:colOff>25702</xdr:colOff>
      <xdr:row>43</xdr:row>
      <xdr:rowOff>190500</xdr:rowOff>
    </xdr:to>
    <xdr:sp macro="" textlink="">
      <xdr:nvSpPr>
        <xdr:cNvPr id="28" name="角丸四角形 27"/>
        <xdr:cNvSpPr/>
      </xdr:nvSpPr>
      <xdr:spPr>
        <a:xfrm>
          <a:off x="11283344" y="9474350"/>
          <a:ext cx="743858" cy="1710721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312965</xdr:colOff>
      <xdr:row>43</xdr:row>
      <xdr:rowOff>55942</xdr:rowOff>
    </xdr:from>
    <xdr:to>
      <xdr:col>16</xdr:col>
      <xdr:colOff>296333</xdr:colOff>
      <xdr:row>47</xdr:row>
      <xdr:rowOff>108858</xdr:rowOff>
    </xdr:to>
    <xdr:sp macro="" textlink="">
      <xdr:nvSpPr>
        <xdr:cNvPr id="29" name="テキスト ボックス 28"/>
        <xdr:cNvSpPr txBox="1"/>
      </xdr:nvSpPr>
      <xdr:spPr>
        <a:xfrm>
          <a:off x="5878286" y="11050513"/>
          <a:ext cx="4174368" cy="869345"/>
        </a:xfrm>
        <a:prstGeom prst="rect">
          <a:avLst/>
        </a:prstGeom>
        <a:solidFill>
          <a:srgbClr val="FFCC99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400"/>
            <a:t>月ごとの合計数値が自動表示されます。</a:t>
          </a:r>
          <a:endParaRPr kumimoji="1" lang="en-US" altLang="ja-JP" sz="1400"/>
        </a:p>
        <a:p>
          <a:r>
            <a:rPr kumimoji="1" lang="ja-JP" altLang="en-US" sz="1400"/>
            <a:t>この数値が「売上目標設定」シートに反映されます。</a:t>
          </a:r>
        </a:p>
      </xdr:txBody>
    </xdr:sp>
    <xdr:clientData/>
  </xdr:twoCellAnchor>
  <xdr:twoCellAnchor>
    <xdr:from>
      <xdr:col>16</xdr:col>
      <xdr:colOff>296333</xdr:colOff>
      <xdr:row>39</xdr:row>
      <xdr:rowOff>151568</xdr:rowOff>
    </xdr:from>
    <xdr:to>
      <xdr:col>18</xdr:col>
      <xdr:colOff>452058</xdr:colOff>
      <xdr:row>45</xdr:row>
      <xdr:rowOff>82399</xdr:rowOff>
    </xdr:to>
    <xdr:cxnSp macro="">
      <xdr:nvCxnSpPr>
        <xdr:cNvPr id="30" name="直線コネクタ 29"/>
        <xdr:cNvCxnSpPr>
          <a:stCxn id="28" idx="1"/>
          <a:endCxn id="29" idx="3"/>
        </xdr:cNvCxnSpPr>
      </xdr:nvCxnSpPr>
      <xdr:spPr>
        <a:xfrm flipH="1">
          <a:off x="10052654" y="10329711"/>
          <a:ext cx="1230690" cy="1155474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136071</xdr:colOff>
      <xdr:row>68</xdr:row>
      <xdr:rowOff>136072</xdr:rowOff>
    </xdr:from>
    <xdr:to>
      <xdr:col>20</xdr:col>
      <xdr:colOff>0</xdr:colOff>
      <xdr:row>74</xdr:row>
      <xdr:rowOff>27215</xdr:rowOff>
    </xdr:to>
    <xdr:sp macro="" textlink="">
      <xdr:nvSpPr>
        <xdr:cNvPr id="40" name="テキスト ボックス 39"/>
        <xdr:cNvSpPr txBox="1"/>
      </xdr:nvSpPr>
      <xdr:spPr>
        <a:xfrm>
          <a:off x="136071" y="16233322"/>
          <a:ext cx="11770179" cy="1115786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シート下部に添付されているグラフには、表の内容が自動で反映されます。（編集の必要はありません。）</a:t>
          </a:r>
        </a:p>
      </xdr:txBody>
    </xdr:sp>
    <xdr:clientData/>
  </xdr:twoCellAnchor>
  <xdr:twoCellAnchor>
    <xdr:from>
      <xdr:col>2</xdr:col>
      <xdr:colOff>369661</xdr:colOff>
      <xdr:row>23</xdr:row>
      <xdr:rowOff>196549</xdr:rowOff>
    </xdr:from>
    <xdr:to>
      <xdr:col>4</xdr:col>
      <xdr:colOff>387804</xdr:colOff>
      <xdr:row>25</xdr:row>
      <xdr:rowOff>142876</xdr:rowOff>
    </xdr:to>
    <xdr:sp macro="" textlink="">
      <xdr:nvSpPr>
        <xdr:cNvPr id="36" name="角丸四角形 35"/>
        <xdr:cNvSpPr/>
      </xdr:nvSpPr>
      <xdr:spPr>
        <a:xfrm>
          <a:off x="1738880" y="6911674"/>
          <a:ext cx="1399268" cy="755952"/>
        </a:xfrm>
        <a:prstGeom prst="roundRect">
          <a:avLst/>
        </a:prstGeom>
        <a:noFill/>
        <a:ln w="762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1215950</xdr:colOff>
      <xdr:row>20</xdr:row>
      <xdr:rowOff>226028</xdr:rowOff>
    </xdr:from>
    <xdr:to>
      <xdr:col>2</xdr:col>
      <xdr:colOff>475118</xdr:colOff>
      <xdr:row>21</xdr:row>
      <xdr:rowOff>303136</xdr:rowOff>
    </xdr:to>
    <xdr:sp macro="" textlink="">
      <xdr:nvSpPr>
        <xdr:cNvPr id="37" name="円/楕円 36"/>
        <xdr:cNvSpPr/>
      </xdr:nvSpPr>
      <xdr:spPr>
        <a:xfrm>
          <a:off x="1358825" y="5726716"/>
          <a:ext cx="485512" cy="48192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/>
            <a:t>1</a:t>
          </a:r>
          <a:endParaRPr kumimoji="1" lang="ja-JP" altLang="en-US" sz="2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10582</xdr:colOff>
      <xdr:row>27</xdr:row>
      <xdr:rowOff>1209</xdr:rowOff>
    </xdr:from>
    <xdr:to>
      <xdr:col>9</xdr:col>
      <xdr:colOff>317500</xdr:colOff>
      <xdr:row>47</xdr:row>
      <xdr:rowOff>206374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105832</xdr:colOff>
      <xdr:row>27</xdr:row>
      <xdr:rowOff>1209</xdr:rowOff>
    </xdr:from>
    <xdr:to>
      <xdr:col>20</xdr:col>
      <xdr:colOff>0</xdr:colOff>
      <xdr:row>47</xdr:row>
      <xdr:rowOff>206374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10582</xdr:colOff>
      <xdr:row>50</xdr:row>
      <xdr:rowOff>0</xdr:rowOff>
    </xdr:from>
    <xdr:to>
      <xdr:col>12</xdr:col>
      <xdr:colOff>0</xdr:colOff>
      <xdr:row>70</xdr:row>
      <xdr:rowOff>205165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30616</xdr:colOff>
      <xdr:row>67</xdr:row>
      <xdr:rowOff>0</xdr:rowOff>
    </xdr:from>
    <xdr:to>
      <xdr:col>18</xdr:col>
      <xdr:colOff>0</xdr:colOff>
      <xdr:row>84</xdr:row>
      <xdr:rowOff>198914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17</xdr:col>
      <xdr:colOff>404813</xdr:colOff>
      <xdr:row>104</xdr:row>
      <xdr:rowOff>198914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17</xdr:col>
      <xdr:colOff>404813</xdr:colOff>
      <xdr:row>124</xdr:row>
      <xdr:rowOff>198914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</xdr:colOff>
      <xdr:row>127</xdr:row>
      <xdr:rowOff>5193</xdr:rowOff>
    </xdr:from>
    <xdr:to>
      <xdr:col>17</xdr:col>
      <xdr:colOff>404814</xdr:colOff>
      <xdr:row>145</xdr:row>
      <xdr:rowOff>0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17</xdr:col>
      <xdr:colOff>404813</xdr:colOff>
      <xdr:row>164</xdr:row>
      <xdr:rowOff>198914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167</xdr:row>
      <xdr:rowOff>5193</xdr:rowOff>
    </xdr:from>
    <xdr:to>
      <xdr:col>17</xdr:col>
      <xdr:colOff>404814</xdr:colOff>
      <xdr:row>185</xdr:row>
      <xdr:rowOff>0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7937</xdr:colOff>
      <xdr:row>66</xdr:row>
      <xdr:rowOff>200025</xdr:rowOff>
    </xdr:from>
    <xdr:to>
      <xdr:col>36</xdr:col>
      <xdr:colOff>0</xdr:colOff>
      <xdr:row>85</xdr:row>
      <xdr:rowOff>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7937</xdr:colOff>
      <xdr:row>87</xdr:row>
      <xdr:rowOff>0</xdr:rowOff>
    </xdr:from>
    <xdr:to>
      <xdr:col>36</xdr:col>
      <xdr:colOff>0</xdr:colOff>
      <xdr:row>105</xdr:row>
      <xdr:rowOff>10411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7937</xdr:colOff>
      <xdr:row>107</xdr:row>
      <xdr:rowOff>0</xdr:rowOff>
    </xdr:from>
    <xdr:to>
      <xdr:col>36</xdr:col>
      <xdr:colOff>0</xdr:colOff>
      <xdr:row>125</xdr:row>
      <xdr:rowOff>10411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7937</xdr:colOff>
      <xdr:row>127</xdr:row>
      <xdr:rowOff>0</xdr:rowOff>
    </xdr:from>
    <xdr:to>
      <xdr:col>36</xdr:col>
      <xdr:colOff>0</xdr:colOff>
      <xdr:row>145</xdr:row>
      <xdr:rowOff>10411</xdr:rowOff>
    </xdr:to>
    <xdr:graphicFrame macro="">
      <xdr:nvGraphicFramePr>
        <xdr:cNvPr id="21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7937</xdr:colOff>
      <xdr:row>147</xdr:row>
      <xdr:rowOff>0</xdr:rowOff>
    </xdr:from>
    <xdr:to>
      <xdr:col>36</xdr:col>
      <xdr:colOff>0</xdr:colOff>
      <xdr:row>165</xdr:row>
      <xdr:rowOff>10411</xdr:rowOff>
    </xdr:to>
    <xdr:graphicFrame macro="">
      <xdr:nvGraphicFramePr>
        <xdr:cNvPr id="2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7937</xdr:colOff>
      <xdr:row>167</xdr:row>
      <xdr:rowOff>0</xdr:rowOff>
    </xdr:from>
    <xdr:to>
      <xdr:col>36</xdr:col>
      <xdr:colOff>0</xdr:colOff>
      <xdr:row>185</xdr:row>
      <xdr:rowOff>10411</xdr:rowOff>
    </xdr:to>
    <xdr:graphicFrame macro="">
      <xdr:nvGraphicFramePr>
        <xdr:cNvPr id="23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Tailored">
      <a:dk1>
        <a:sysClr val="windowText" lastClr="000000"/>
      </a:dk1>
      <a:lt1>
        <a:sysClr val="window" lastClr="FFFFFF"/>
      </a:lt1>
      <a:dk2>
        <a:srgbClr val="123452"/>
      </a:dk2>
      <a:lt2>
        <a:srgbClr val="E0EDF8"/>
      </a:lt2>
      <a:accent1>
        <a:srgbClr val="2254A6"/>
      </a:accent1>
      <a:accent2>
        <a:srgbClr val="9B6261"/>
      </a:accent2>
      <a:accent3>
        <a:srgbClr val="939070"/>
      </a:accent3>
      <a:accent4>
        <a:srgbClr val="60254D"/>
      </a:accent4>
      <a:accent5>
        <a:srgbClr val="9FC6E9"/>
      </a:accent5>
      <a:accent6>
        <a:srgbClr val="8BA7B3"/>
      </a:accent6>
      <a:hlink>
        <a:srgbClr val="3286D2"/>
      </a:hlink>
      <a:folHlink>
        <a:srgbClr val="D99BBA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tabSelected="1" zoomScale="80" zoomScaleNormal="80" zoomScaleSheetLayoutView="87" workbookViewId="0">
      <selection activeCell="B4" sqref="B4"/>
    </sheetView>
  </sheetViews>
  <sheetFormatPr defaultRowHeight="16.5" x14ac:dyDescent="0.4"/>
  <cols>
    <col min="1" max="1" width="1.875" customWidth="1"/>
    <col min="2" max="2" width="16.125" customWidth="1"/>
    <col min="4" max="4" width="9" customWidth="1"/>
    <col min="5" max="5" width="5.125" customWidth="1"/>
    <col min="8" max="8" width="5.125" customWidth="1"/>
    <col min="11" max="11" width="5.125" customWidth="1"/>
    <col min="14" max="14" width="5.125" customWidth="1"/>
    <col min="17" max="17" width="5.125" customWidth="1"/>
    <col min="20" max="20" width="5.125" customWidth="1"/>
    <col min="21" max="21" width="1.25" customWidth="1"/>
  </cols>
  <sheetData>
    <row r="1" spans="1:21" ht="14.25" customHeight="1" x14ac:dyDescent="0.4">
      <c r="A1" s="265" t="s">
        <v>40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</row>
    <row r="2" spans="1:21" ht="23.25" customHeight="1" x14ac:dyDescent="0.4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1" ht="12" customHeight="1" x14ac:dyDescent="0.4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</row>
    <row r="4" spans="1:21" ht="20.25" customHeight="1" x14ac:dyDescent="0.4">
      <c r="B4" s="198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</row>
    <row r="5" spans="1:21" ht="16.5" customHeight="1" x14ac:dyDescent="0.4">
      <c r="B5" s="199"/>
      <c r="C5" s="264"/>
      <c r="D5" s="264"/>
      <c r="E5" s="190"/>
      <c r="F5" s="264"/>
      <c r="G5" s="264"/>
      <c r="H5" s="190"/>
      <c r="I5" s="264"/>
      <c r="J5" s="264"/>
      <c r="K5" s="190"/>
      <c r="L5" s="264"/>
      <c r="M5" s="264"/>
      <c r="N5" s="190"/>
      <c r="O5" s="264"/>
      <c r="P5" s="264"/>
      <c r="Q5" s="190"/>
      <c r="R5" s="264"/>
      <c r="S5" s="264"/>
      <c r="T5" s="190"/>
    </row>
    <row r="6" spans="1:21" ht="16.5" customHeight="1" x14ac:dyDescent="0.4">
      <c r="B6" s="200"/>
      <c r="C6" s="258"/>
      <c r="D6" s="258"/>
      <c r="E6" s="261"/>
      <c r="F6" s="258"/>
      <c r="G6" s="258"/>
      <c r="H6" s="261"/>
      <c r="I6" s="259"/>
      <c r="J6" s="259"/>
      <c r="K6" s="257"/>
      <c r="L6" s="260"/>
      <c r="M6" s="260"/>
      <c r="N6" s="261"/>
      <c r="O6" s="259"/>
      <c r="P6" s="259"/>
      <c r="Q6" s="257"/>
      <c r="R6" s="259"/>
      <c r="S6" s="259"/>
      <c r="T6" s="257"/>
    </row>
    <row r="7" spans="1:21" x14ac:dyDescent="0.4">
      <c r="B7" s="200"/>
      <c r="C7" s="258"/>
      <c r="D7" s="258"/>
      <c r="E7" s="261"/>
      <c r="F7" s="258"/>
      <c r="G7" s="258"/>
      <c r="H7" s="261"/>
      <c r="I7" s="259"/>
      <c r="J7" s="259"/>
      <c r="K7" s="257"/>
      <c r="L7" s="260"/>
      <c r="M7" s="260"/>
      <c r="N7" s="261"/>
      <c r="O7" s="259"/>
      <c r="P7" s="259"/>
      <c r="Q7" s="257"/>
      <c r="R7" s="259"/>
      <c r="S7" s="259"/>
      <c r="T7" s="257"/>
    </row>
    <row r="8" spans="1:21" x14ac:dyDescent="0.4"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</row>
    <row r="9" spans="1:21" ht="20.25" customHeight="1" x14ac:dyDescent="0.4">
      <c r="B9" s="198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</row>
    <row r="10" spans="1:21" ht="30.75" customHeight="1" x14ac:dyDescent="0.4">
      <c r="B10" s="263"/>
      <c r="C10" s="263"/>
      <c r="D10" s="263"/>
      <c r="E10" s="201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</row>
    <row r="11" spans="1:21" ht="30.75" customHeight="1" x14ac:dyDescent="0.4">
      <c r="B11" s="263"/>
      <c r="C11" s="263"/>
      <c r="D11" s="263"/>
      <c r="E11" s="201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</row>
    <row r="12" spans="1:21" ht="17.25" customHeight="1" x14ac:dyDescent="0.4"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</row>
    <row r="13" spans="1:21" ht="16.5" customHeight="1" x14ac:dyDescent="0.4">
      <c r="B13" s="202"/>
      <c r="C13" s="262"/>
      <c r="D13" s="262"/>
      <c r="E13" s="192"/>
      <c r="F13" s="262"/>
      <c r="G13" s="262"/>
      <c r="H13" s="192"/>
      <c r="I13" s="262"/>
      <c r="J13" s="262"/>
      <c r="K13" s="192"/>
      <c r="L13" s="262"/>
      <c r="M13" s="262"/>
      <c r="N13" s="192"/>
      <c r="O13" s="262"/>
      <c r="P13" s="262"/>
      <c r="Q13" s="192"/>
      <c r="R13" s="262"/>
      <c r="S13" s="262"/>
      <c r="T13" s="192"/>
    </row>
    <row r="14" spans="1:21" ht="16.5" customHeight="1" x14ac:dyDescent="0.4">
      <c r="B14" s="203"/>
      <c r="C14" s="258"/>
      <c r="D14" s="258"/>
      <c r="E14" s="261"/>
      <c r="F14" s="258"/>
      <c r="G14" s="258"/>
      <c r="H14" s="261"/>
      <c r="I14" s="259"/>
      <c r="J14" s="259"/>
      <c r="K14" s="257"/>
      <c r="L14" s="260"/>
      <c r="M14" s="260"/>
      <c r="N14" s="261"/>
      <c r="O14" s="259"/>
      <c r="P14" s="259"/>
      <c r="Q14" s="257"/>
      <c r="R14" s="259"/>
      <c r="S14" s="259"/>
      <c r="T14" s="257"/>
    </row>
    <row r="15" spans="1:21" ht="16.5" customHeight="1" x14ac:dyDescent="0.4">
      <c r="B15" s="203"/>
      <c r="C15" s="258"/>
      <c r="D15" s="258"/>
      <c r="E15" s="261"/>
      <c r="F15" s="258"/>
      <c r="G15" s="258"/>
      <c r="H15" s="261"/>
      <c r="I15" s="259"/>
      <c r="J15" s="259"/>
      <c r="K15" s="257"/>
      <c r="L15" s="260"/>
      <c r="M15" s="260"/>
      <c r="N15" s="261"/>
      <c r="O15" s="259"/>
      <c r="P15" s="259"/>
      <c r="Q15" s="257"/>
      <c r="R15" s="259"/>
      <c r="S15" s="259"/>
      <c r="T15" s="257"/>
    </row>
    <row r="16" spans="1:21" ht="8.25" customHeight="1" x14ac:dyDescent="0.4"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</row>
    <row r="17" spans="2:20" ht="21" customHeight="1" x14ac:dyDescent="0.4">
      <c r="B17" s="197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</row>
    <row r="18" spans="2:20" ht="48" customHeight="1" x14ac:dyDescent="0.4">
      <c r="B18" s="190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</row>
    <row r="19" spans="2:20" ht="48" customHeight="1" x14ac:dyDescent="0.4">
      <c r="B19" s="190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</row>
    <row r="20" spans="2:20" ht="21" customHeight="1" x14ac:dyDescent="0.4">
      <c r="B20" s="204"/>
      <c r="C20" s="205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</row>
    <row r="21" spans="2:20" ht="32.1" customHeight="1" x14ac:dyDescent="0.4">
      <c r="B21" s="207"/>
      <c r="C21" s="208"/>
      <c r="D21" s="208"/>
      <c r="E21" s="209"/>
      <c r="F21" s="208"/>
      <c r="G21" s="208"/>
      <c r="H21" s="209"/>
      <c r="I21" s="208"/>
      <c r="J21" s="208"/>
      <c r="K21" s="209"/>
      <c r="L21" s="208"/>
      <c r="M21" s="208"/>
      <c r="N21" s="209"/>
      <c r="O21" s="208"/>
      <c r="P21" s="208"/>
      <c r="Q21" s="209"/>
      <c r="R21" s="208"/>
      <c r="S21" s="208"/>
      <c r="T21" s="209"/>
    </row>
    <row r="22" spans="2:20" ht="32.1" customHeight="1" x14ac:dyDescent="0.4">
      <c r="B22" s="207"/>
      <c r="C22" s="191"/>
      <c r="D22" s="191"/>
      <c r="E22" s="196"/>
      <c r="F22" s="191"/>
      <c r="G22" s="191"/>
      <c r="H22" s="196"/>
      <c r="I22" s="191"/>
      <c r="J22" s="191"/>
      <c r="K22" s="196"/>
      <c r="L22" s="191"/>
      <c r="M22" s="191"/>
      <c r="N22" s="196"/>
      <c r="O22" s="191"/>
      <c r="P22" s="191"/>
      <c r="Q22" s="196"/>
      <c r="R22" s="191"/>
      <c r="S22" s="191"/>
      <c r="T22" s="196"/>
    </row>
    <row r="23" spans="2:20" ht="32.1" customHeight="1" x14ac:dyDescent="0.4">
      <c r="B23" s="207"/>
      <c r="C23" s="210"/>
      <c r="D23" s="210"/>
      <c r="E23" s="209"/>
      <c r="F23" s="210"/>
      <c r="G23" s="210"/>
      <c r="H23" s="209"/>
      <c r="I23" s="210"/>
      <c r="J23" s="210"/>
      <c r="K23" s="209"/>
      <c r="L23" s="210"/>
      <c r="M23" s="210"/>
      <c r="N23" s="209"/>
      <c r="O23" s="210"/>
      <c r="P23" s="210"/>
      <c r="Q23" s="209"/>
      <c r="R23" s="210"/>
      <c r="S23" s="210"/>
      <c r="T23" s="209"/>
    </row>
    <row r="24" spans="2:20" ht="32.1" customHeight="1" x14ac:dyDescent="0.4">
      <c r="B24" s="207"/>
      <c r="C24" s="191"/>
      <c r="D24" s="191"/>
      <c r="E24" s="196"/>
      <c r="F24" s="191"/>
      <c r="G24" s="191"/>
      <c r="H24" s="196"/>
      <c r="I24" s="191"/>
      <c r="J24" s="191"/>
      <c r="K24" s="196"/>
      <c r="L24" s="191"/>
      <c r="M24" s="191"/>
      <c r="N24" s="196"/>
      <c r="O24" s="191"/>
      <c r="P24" s="191"/>
      <c r="Q24" s="196"/>
      <c r="R24" s="191"/>
      <c r="S24" s="191"/>
      <c r="T24" s="196"/>
    </row>
    <row r="25" spans="2:20" ht="32.1" customHeight="1" x14ac:dyDescent="0.4">
      <c r="B25" s="207"/>
      <c r="C25" s="191"/>
      <c r="D25" s="191"/>
      <c r="E25" s="196"/>
      <c r="F25" s="191"/>
      <c r="G25" s="191"/>
      <c r="H25" s="196"/>
      <c r="I25" s="191"/>
      <c r="J25" s="191"/>
      <c r="K25" s="196"/>
      <c r="L25" s="191"/>
      <c r="M25" s="191"/>
      <c r="N25" s="196"/>
      <c r="O25" s="191"/>
      <c r="P25" s="191"/>
      <c r="Q25" s="196"/>
      <c r="R25" s="191"/>
      <c r="S25" s="191"/>
      <c r="T25" s="196"/>
    </row>
    <row r="28" spans="2:20" ht="22.5" x14ac:dyDescent="0.4">
      <c r="B28" s="55" t="s">
        <v>33</v>
      </c>
    </row>
    <row r="29" spans="2:20" ht="6.75" customHeight="1" x14ac:dyDescent="0.4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</row>
  </sheetData>
  <mergeCells count="72">
    <mergeCell ref="R5:S5"/>
    <mergeCell ref="Q6:Q7"/>
    <mergeCell ref="R6:S6"/>
    <mergeCell ref="A1:U3"/>
    <mergeCell ref="B10:D10"/>
    <mergeCell ref="F10:T10"/>
    <mergeCell ref="I7:J7"/>
    <mergeCell ref="L6:M6"/>
    <mergeCell ref="N6:N7"/>
    <mergeCell ref="O6:P6"/>
    <mergeCell ref="C5:D5"/>
    <mergeCell ref="F5:G5"/>
    <mergeCell ref="I5:J5"/>
    <mergeCell ref="L5:M5"/>
    <mergeCell ref="O5:P5"/>
    <mergeCell ref="B11:D11"/>
    <mergeCell ref="F11:T11"/>
    <mergeCell ref="T6:T7"/>
    <mergeCell ref="L7:M7"/>
    <mergeCell ref="O7:P7"/>
    <mergeCell ref="R7:S7"/>
    <mergeCell ref="C6:D6"/>
    <mergeCell ref="E6:E7"/>
    <mergeCell ref="F6:G6"/>
    <mergeCell ref="H6:H7"/>
    <mergeCell ref="I6:J6"/>
    <mergeCell ref="K6:K7"/>
    <mergeCell ref="C7:D7"/>
    <mergeCell ref="F7:G7"/>
    <mergeCell ref="C13:D13"/>
    <mergeCell ref="F13:G13"/>
    <mergeCell ref="I13:J13"/>
    <mergeCell ref="L13:M13"/>
    <mergeCell ref="O13:P13"/>
    <mergeCell ref="R13:S13"/>
    <mergeCell ref="T14:T15"/>
    <mergeCell ref="L15:M15"/>
    <mergeCell ref="O15:P15"/>
    <mergeCell ref="R15:S15"/>
    <mergeCell ref="N14:N15"/>
    <mergeCell ref="O14:P14"/>
    <mergeCell ref="Q14:Q15"/>
    <mergeCell ref="R14:S14"/>
    <mergeCell ref="K14:K15"/>
    <mergeCell ref="C15:D15"/>
    <mergeCell ref="F15:G15"/>
    <mergeCell ref="I15:J15"/>
    <mergeCell ref="L14:M14"/>
    <mergeCell ref="C14:D14"/>
    <mergeCell ref="E14:E15"/>
    <mergeCell ref="F14:G14"/>
    <mergeCell ref="H14:H15"/>
    <mergeCell ref="I14:J14"/>
    <mergeCell ref="R18:T18"/>
    <mergeCell ref="C17:E17"/>
    <mergeCell ref="F17:H17"/>
    <mergeCell ref="I17:K17"/>
    <mergeCell ref="L17:N17"/>
    <mergeCell ref="O17:Q17"/>
    <mergeCell ref="R17:T17"/>
    <mergeCell ref="C18:E18"/>
    <mergeCell ref="F18:H18"/>
    <mergeCell ref="I18:K18"/>
    <mergeCell ref="L18:N18"/>
    <mergeCell ref="O18:Q18"/>
    <mergeCell ref="B29:T29"/>
    <mergeCell ref="C19:E19"/>
    <mergeCell ref="F19:H19"/>
    <mergeCell ref="I19:K19"/>
    <mergeCell ref="L19:N19"/>
    <mergeCell ref="O19:Q19"/>
    <mergeCell ref="R19:T19"/>
  </mergeCells>
  <phoneticPr fontId="1"/>
  <conditionalFormatting sqref="D21">
    <cfRule type="containsBlanks" dxfId="70" priority="12">
      <formula>LEN(TRIM(D21))=0</formula>
    </cfRule>
    <cfRule type="cellIs" dxfId="69" priority="37" operator="greaterThanOrEqual">
      <formula>$C$21</formula>
    </cfRule>
  </conditionalFormatting>
  <conditionalFormatting sqref="D22">
    <cfRule type="cellIs" dxfId="68" priority="36" operator="greaterThanOrEqual">
      <formula>$C$22</formula>
    </cfRule>
  </conditionalFormatting>
  <conditionalFormatting sqref="D24">
    <cfRule type="cellIs" dxfId="67" priority="35" operator="greaterThanOrEqual">
      <formula>$C$24</formula>
    </cfRule>
  </conditionalFormatting>
  <conditionalFormatting sqref="D25">
    <cfRule type="cellIs" dxfId="66" priority="34" operator="greaterThanOrEqual">
      <formula>$C$25</formula>
    </cfRule>
  </conditionalFormatting>
  <conditionalFormatting sqref="G21">
    <cfRule type="cellIs" dxfId="65" priority="38" operator="greaterThanOrEqual">
      <formula>$F$21</formula>
    </cfRule>
  </conditionalFormatting>
  <conditionalFormatting sqref="G22">
    <cfRule type="cellIs" dxfId="64" priority="33" operator="greaterThanOrEqual">
      <formula>$F$22</formula>
    </cfRule>
  </conditionalFormatting>
  <conditionalFormatting sqref="G24">
    <cfRule type="cellIs" dxfId="63" priority="32" operator="greaterThanOrEqual">
      <formula>$F$24</formula>
    </cfRule>
  </conditionalFormatting>
  <conditionalFormatting sqref="G25">
    <cfRule type="cellIs" dxfId="62" priority="31" operator="greaterThanOrEqual">
      <formula>$F$25</formula>
    </cfRule>
  </conditionalFormatting>
  <conditionalFormatting sqref="J21">
    <cfRule type="cellIs" dxfId="61" priority="30" operator="greaterThanOrEqual">
      <formula>$I$21</formula>
    </cfRule>
  </conditionalFormatting>
  <conditionalFormatting sqref="J22">
    <cfRule type="cellIs" dxfId="60" priority="29" operator="greaterThanOrEqual">
      <formula>$I$22</formula>
    </cfRule>
  </conditionalFormatting>
  <conditionalFormatting sqref="J24">
    <cfRule type="cellIs" dxfId="59" priority="28" operator="greaterThanOrEqual">
      <formula>$I$24</formula>
    </cfRule>
  </conditionalFormatting>
  <conditionalFormatting sqref="J25">
    <cfRule type="cellIs" dxfId="58" priority="27" operator="greaterThanOrEqual">
      <formula>$I$25</formula>
    </cfRule>
  </conditionalFormatting>
  <conditionalFormatting sqref="M21">
    <cfRule type="cellIs" dxfId="57" priority="26" operator="greaterThanOrEqual">
      <formula>$L$21</formula>
    </cfRule>
  </conditionalFormatting>
  <conditionalFormatting sqref="M22">
    <cfRule type="cellIs" dxfId="56" priority="25" operator="greaterThanOrEqual">
      <formula>$L$22</formula>
    </cfRule>
  </conditionalFormatting>
  <conditionalFormatting sqref="M24">
    <cfRule type="cellIs" dxfId="55" priority="24" operator="greaterThanOrEqual">
      <formula>$L$24</formula>
    </cfRule>
  </conditionalFormatting>
  <conditionalFormatting sqref="M25">
    <cfRule type="cellIs" dxfId="54" priority="23" operator="greaterThanOrEqual">
      <formula>$L$25</formula>
    </cfRule>
  </conditionalFormatting>
  <conditionalFormatting sqref="P21">
    <cfRule type="cellIs" dxfId="53" priority="22" operator="greaterThanOrEqual">
      <formula>$O$21</formula>
    </cfRule>
  </conditionalFormatting>
  <conditionalFormatting sqref="P22">
    <cfRule type="cellIs" dxfId="52" priority="21" operator="greaterThanOrEqual">
      <formula>$O$22</formula>
    </cfRule>
  </conditionalFormatting>
  <conditionalFormatting sqref="P24">
    <cfRule type="cellIs" dxfId="51" priority="20" operator="greaterThanOrEqual">
      <formula>$O$24</formula>
    </cfRule>
  </conditionalFormatting>
  <conditionalFormatting sqref="P25">
    <cfRule type="cellIs" dxfId="50" priority="19" operator="greaterThanOrEqual">
      <formula>$O$25</formula>
    </cfRule>
  </conditionalFormatting>
  <conditionalFormatting sqref="S21">
    <cfRule type="cellIs" dxfId="49" priority="18" operator="greaterThanOrEqual">
      <formula>$R$21</formula>
    </cfRule>
  </conditionalFormatting>
  <conditionalFormatting sqref="S22">
    <cfRule type="cellIs" dxfId="48" priority="17" operator="greaterThanOrEqual">
      <formula>$R$22</formula>
    </cfRule>
  </conditionalFormatting>
  <conditionalFormatting sqref="S23">
    <cfRule type="cellIs" dxfId="47" priority="16" operator="greaterThanOrEqual">
      <formula>$R$23</formula>
    </cfRule>
  </conditionalFormatting>
  <conditionalFormatting sqref="S24">
    <cfRule type="cellIs" dxfId="46" priority="15" operator="greaterThanOrEqual">
      <formula>$R$24</formula>
    </cfRule>
  </conditionalFormatting>
  <conditionalFormatting sqref="S25">
    <cfRule type="cellIs" dxfId="45" priority="14" operator="greaterThanOrEqual">
      <formula>$R$25</formula>
    </cfRule>
  </conditionalFormatting>
  <conditionalFormatting sqref="D21:D25 G21:G25 J21:J25 M21:M25 P21:P25 S21:S25">
    <cfRule type="containsBlanks" dxfId="44" priority="1">
      <formula>LEN(TRIM(D21))=0</formula>
    </cfRule>
  </conditionalFormatting>
  <conditionalFormatting sqref="C15:D15">
    <cfRule type="cellIs" dxfId="43" priority="11" operator="greaterThanOrEqual">
      <formula>$C$14</formula>
    </cfRule>
  </conditionalFormatting>
  <conditionalFormatting sqref="F15:G15">
    <cfRule type="cellIs" dxfId="42" priority="10" operator="greaterThanOrEqual">
      <formula>$F$14</formula>
    </cfRule>
  </conditionalFormatting>
  <conditionalFormatting sqref="I15:J15">
    <cfRule type="cellIs" dxfId="41" priority="9" operator="greaterThanOrEqual">
      <formula>$I$14</formula>
    </cfRule>
  </conditionalFormatting>
  <conditionalFormatting sqref="L15:M15">
    <cfRule type="cellIs" dxfId="40" priority="8" operator="greaterThanOrEqual">
      <formula>$L$14</formula>
    </cfRule>
  </conditionalFormatting>
  <conditionalFormatting sqref="O15:P15">
    <cfRule type="cellIs" dxfId="39" priority="7" operator="greaterThanOrEqual">
      <formula>$O$14</formula>
    </cfRule>
  </conditionalFormatting>
  <conditionalFormatting sqref="R15:S15">
    <cfRule type="cellIs" dxfId="38" priority="6" operator="greaterThanOrEqual">
      <formula>$R$14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2" orientation="landscape" r:id="rId1"/>
  <rowBreaks count="1" manualBreakCount="1">
    <brk id="3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5"/>
  <sheetViews>
    <sheetView topLeftCell="A3" zoomScale="80" zoomScaleNormal="80" workbookViewId="0">
      <selection activeCell="B3" sqref="B3"/>
    </sheetView>
  </sheetViews>
  <sheetFormatPr defaultRowHeight="16.5" x14ac:dyDescent="0.4"/>
  <cols>
    <col min="1" max="1" width="1.875" customWidth="1"/>
    <col min="2" max="2" width="21" customWidth="1"/>
    <col min="4" max="4" width="9" customWidth="1"/>
    <col min="5" max="5" width="6.25" customWidth="1"/>
    <col min="8" max="8" width="6.25" customWidth="1"/>
    <col min="11" max="11" width="6.25" customWidth="1"/>
    <col min="14" max="14" width="6.25" customWidth="1"/>
    <col min="17" max="17" width="6.25" customWidth="1"/>
    <col min="20" max="20" width="6.25" customWidth="1"/>
    <col min="21" max="21" width="1.25" customWidth="1"/>
  </cols>
  <sheetData>
    <row r="1" spans="2:20" ht="9" customHeight="1" thickBot="1" x14ac:dyDescent="0.45"/>
    <row r="2" spans="2:20" ht="23.25" customHeight="1" thickTop="1" thickBot="1" x14ac:dyDescent="0.45">
      <c r="B2" s="318" t="s">
        <v>16</v>
      </c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53"/>
    </row>
    <row r="3" spans="2:20" ht="12" customHeight="1" thickTop="1" x14ac:dyDescent="0.4">
      <c r="T3" s="54"/>
    </row>
    <row r="4" spans="2:20" ht="20.25" customHeight="1" thickBot="1" x14ac:dyDescent="0.45">
      <c r="B4" s="5" t="s">
        <v>15</v>
      </c>
    </row>
    <row r="5" spans="2:20" ht="16.5" customHeight="1" x14ac:dyDescent="0.4">
      <c r="B5" s="6"/>
      <c r="C5" s="329" t="s">
        <v>11</v>
      </c>
      <c r="D5" s="330"/>
      <c r="E5" s="42" t="s">
        <v>31</v>
      </c>
      <c r="F5" s="329" t="s">
        <v>12</v>
      </c>
      <c r="G5" s="330"/>
      <c r="H5" s="42" t="s">
        <v>31</v>
      </c>
      <c r="I5" s="329" t="s">
        <v>38</v>
      </c>
      <c r="J5" s="330"/>
      <c r="K5" s="42" t="s">
        <v>31</v>
      </c>
      <c r="L5" s="329" t="s">
        <v>3</v>
      </c>
      <c r="M5" s="330"/>
      <c r="N5" s="42" t="s">
        <v>31</v>
      </c>
      <c r="O5" s="329" t="s">
        <v>4</v>
      </c>
      <c r="P5" s="330"/>
      <c r="Q5" s="189" t="s">
        <v>31</v>
      </c>
      <c r="R5" s="329" t="s">
        <v>45</v>
      </c>
      <c r="S5" s="330"/>
      <c r="T5" s="41" t="s">
        <v>31</v>
      </c>
    </row>
    <row r="6" spans="2:20" ht="16.5" customHeight="1" x14ac:dyDescent="0.4">
      <c r="B6" s="7" t="s">
        <v>13</v>
      </c>
      <c r="C6" s="337">
        <v>26000</v>
      </c>
      <c r="D6" s="338"/>
      <c r="E6" s="291">
        <f>IFERROR(C7-C6,"")</f>
        <v>-1600</v>
      </c>
      <c r="F6" s="337">
        <v>20000</v>
      </c>
      <c r="G6" s="338"/>
      <c r="H6" s="291">
        <f>IFERROR(F7-F6,"")</f>
        <v>-3000</v>
      </c>
      <c r="I6" s="321">
        <v>3500</v>
      </c>
      <c r="J6" s="322"/>
      <c r="K6" s="335">
        <f>IFERROR(I7-I6,"")</f>
        <v>50</v>
      </c>
      <c r="L6" s="331">
        <f>C6/O6</f>
        <v>65</v>
      </c>
      <c r="M6" s="332"/>
      <c r="N6" s="291">
        <f>IFERROR(L7-L6,"")</f>
        <v>4.7142857142857082</v>
      </c>
      <c r="O6" s="321">
        <v>400</v>
      </c>
      <c r="P6" s="322"/>
      <c r="Q6" s="288">
        <f>IFERROR(O7-O6,"")</f>
        <v>-50</v>
      </c>
      <c r="R6" s="321">
        <v>400</v>
      </c>
      <c r="S6" s="322"/>
      <c r="T6" s="286">
        <f>IFERROR(R7-R6,"")</f>
        <v>-50</v>
      </c>
    </row>
    <row r="7" spans="2:20" ht="17.25" thickBot="1" x14ac:dyDescent="0.45">
      <c r="B7" s="8" t="s">
        <v>14</v>
      </c>
      <c r="C7" s="323">
        <v>24400</v>
      </c>
      <c r="D7" s="324"/>
      <c r="E7" s="292"/>
      <c r="F7" s="323">
        <v>17000</v>
      </c>
      <c r="G7" s="324"/>
      <c r="H7" s="292"/>
      <c r="I7" s="325">
        <v>3550</v>
      </c>
      <c r="J7" s="326"/>
      <c r="K7" s="336"/>
      <c r="L7" s="327">
        <f>C7/O7</f>
        <v>69.714285714285708</v>
      </c>
      <c r="M7" s="328"/>
      <c r="N7" s="292"/>
      <c r="O7" s="325">
        <v>350</v>
      </c>
      <c r="P7" s="326"/>
      <c r="Q7" s="289"/>
      <c r="R7" s="325">
        <v>350</v>
      </c>
      <c r="S7" s="326"/>
      <c r="T7" s="287"/>
    </row>
    <row r="9" spans="2:20" ht="20.25" customHeight="1" thickBot="1" x14ac:dyDescent="0.45">
      <c r="B9" s="5" t="s">
        <v>0</v>
      </c>
    </row>
    <row r="10" spans="2:20" ht="30.75" customHeight="1" x14ac:dyDescent="0.4">
      <c r="B10" s="333" t="s">
        <v>9</v>
      </c>
      <c r="C10" s="334"/>
      <c r="D10" s="334"/>
      <c r="E10" s="24"/>
      <c r="F10" s="303" t="s">
        <v>23</v>
      </c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4"/>
    </row>
    <row r="11" spans="2:20" ht="30.75" customHeight="1" thickBot="1" x14ac:dyDescent="0.45">
      <c r="B11" s="284" t="s">
        <v>10</v>
      </c>
      <c r="C11" s="285"/>
      <c r="D11" s="285"/>
      <c r="E11" s="25"/>
      <c r="F11" s="305" t="s">
        <v>24</v>
      </c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6"/>
    </row>
    <row r="12" spans="2:20" ht="7.5" customHeight="1" thickBot="1" x14ac:dyDescent="0.45"/>
    <row r="13" spans="2:20" ht="16.5" customHeight="1" x14ac:dyDescent="0.4">
      <c r="B13" s="22"/>
      <c r="C13" s="319" t="s">
        <v>11</v>
      </c>
      <c r="D13" s="320"/>
      <c r="E13" s="39" t="s">
        <v>31</v>
      </c>
      <c r="F13" s="319" t="s">
        <v>12</v>
      </c>
      <c r="G13" s="320"/>
      <c r="H13" s="39" t="s">
        <v>31</v>
      </c>
      <c r="I13" s="319" t="s">
        <v>38</v>
      </c>
      <c r="J13" s="320"/>
      <c r="K13" s="39" t="s">
        <v>31</v>
      </c>
      <c r="L13" s="319" t="s">
        <v>3</v>
      </c>
      <c r="M13" s="320"/>
      <c r="N13" s="39" t="s">
        <v>31</v>
      </c>
      <c r="O13" s="319" t="s">
        <v>4</v>
      </c>
      <c r="P13" s="320"/>
      <c r="Q13" s="39" t="s">
        <v>31</v>
      </c>
      <c r="R13" s="319" t="s">
        <v>45</v>
      </c>
      <c r="S13" s="320"/>
      <c r="T13" s="40" t="s">
        <v>31</v>
      </c>
    </row>
    <row r="14" spans="2:20" ht="16.5" customHeight="1" x14ac:dyDescent="0.4">
      <c r="B14" s="38" t="s">
        <v>13</v>
      </c>
      <c r="C14" s="316">
        <v>26000</v>
      </c>
      <c r="D14" s="317"/>
      <c r="E14" s="297">
        <f>IFERROR(C15-C14,"")</f>
        <v>-25860</v>
      </c>
      <c r="F14" s="316">
        <v>20000</v>
      </c>
      <c r="G14" s="317"/>
      <c r="H14" s="297">
        <f>IFERROR(F15-F14,"")</f>
        <v>-20000</v>
      </c>
      <c r="I14" s="299">
        <v>3500</v>
      </c>
      <c r="J14" s="300"/>
      <c r="K14" s="295">
        <f>IFERROR(I15-I14,"")</f>
        <v>-3454</v>
      </c>
      <c r="L14" s="314">
        <f>C14/O14</f>
        <v>65</v>
      </c>
      <c r="M14" s="315"/>
      <c r="N14" s="297">
        <f>IFERROR(L15-L14,"")</f>
        <v>-64.610027855153206</v>
      </c>
      <c r="O14" s="299">
        <v>400</v>
      </c>
      <c r="P14" s="300"/>
      <c r="Q14" s="295">
        <f>IFERROR(O15-O14,"")</f>
        <v>-41</v>
      </c>
      <c r="R14" s="299">
        <v>50</v>
      </c>
      <c r="S14" s="300"/>
      <c r="T14" s="293">
        <f>IFERROR(R15-R14,"")</f>
        <v>-41</v>
      </c>
    </row>
    <row r="15" spans="2:20" ht="16.5" customHeight="1" thickBot="1" x14ac:dyDescent="0.45">
      <c r="B15" s="23" t="s">
        <v>14</v>
      </c>
      <c r="C15" s="310">
        <f>SUM(D21,G21,J21,M21,P21,S21)</f>
        <v>140</v>
      </c>
      <c r="D15" s="311"/>
      <c r="E15" s="298"/>
      <c r="F15" s="310"/>
      <c r="G15" s="311"/>
      <c r="H15" s="298"/>
      <c r="I15" s="301">
        <f>SUM(D22,G22,J22,M22,P22,S22)</f>
        <v>46</v>
      </c>
      <c r="J15" s="302"/>
      <c r="K15" s="296"/>
      <c r="L15" s="312">
        <f>C15/O15</f>
        <v>0.38997214484679665</v>
      </c>
      <c r="M15" s="313"/>
      <c r="N15" s="298"/>
      <c r="O15" s="301">
        <f>SUM(O7,R15)</f>
        <v>359</v>
      </c>
      <c r="P15" s="302"/>
      <c r="Q15" s="296"/>
      <c r="R15" s="301">
        <f>SUM(D25,G25,J25,M25,P25,S25)</f>
        <v>9</v>
      </c>
      <c r="S15" s="302"/>
      <c r="T15" s="294"/>
    </row>
    <row r="16" spans="2:20" ht="8.25" customHeight="1" thickBot="1" x14ac:dyDescent="0.45"/>
    <row r="17" spans="2:20" ht="21" customHeight="1" thickBot="1" x14ac:dyDescent="0.45">
      <c r="B17" s="1"/>
      <c r="C17" s="269" t="s">
        <v>27</v>
      </c>
      <c r="D17" s="270"/>
      <c r="E17" s="271"/>
      <c r="F17" s="278" t="s">
        <v>28</v>
      </c>
      <c r="G17" s="279"/>
      <c r="H17" s="280"/>
      <c r="I17" s="272" t="s">
        <v>29</v>
      </c>
      <c r="J17" s="270"/>
      <c r="K17" s="271"/>
      <c r="L17" s="278" t="s">
        <v>30</v>
      </c>
      <c r="M17" s="279"/>
      <c r="N17" s="280"/>
      <c r="O17" s="272" t="s">
        <v>7</v>
      </c>
      <c r="P17" s="270"/>
      <c r="Q17" s="271"/>
      <c r="R17" s="307" t="s">
        <v>8</v>
      </c>
      <c r="S17" s="308"/>
      <c r="T17" s="309"/>
    </row>
    <row r="18" spans="2:20" ht="48" customHeight="1" x14ac:dyDescent="0.4">
      <c r="B18" s="3" t="s">
        <v>32</v>
      </c>
      <c r="C18" s="273" t="s">
        <v>25</v>
      </c>
      <c r="D18" s="274"/>
      <c r="E18" s="275"/>
      <c r="F18" s="276"/>
      <c r="G18" s="274"/>
      <c r="H18" s="275"/>
      <c r="I18" s="276"/>
      <c r="J18" s="274"/>
      <c r="K18" s="274"/>
      <c r="L18" s="276"/>
      <c r="M18" s="274"/>
      <c r="N18" s="275"/>
      <c r="O18" s="276"/>
      <c r="P18" s="274"/>
      <c r="Q18" s="274"/>
      <c r="R18" s="281"/>
      <c r="S18" s="282"/>
      <c r="T18" s="283"/>
    </row>
    <row r="19" spans="2:20" ht="48" customHeight="1" x14ac:dyDescent="0.4">
      <c r="B19" s="4" t="s">
        <v>1</v>
      </c>
      <c r="C19" s="266" t="s">
        <v>26</v>
      </c>
      <c r="D19" s="267"/>
      <c r="E19" s="268"/>
      <c r="F19" s="277"/>
      <c r="G19" s="267"/>
      <c r="H19" s="268"/>
      <c r="I19" s="277"/>
      <c r="J19" s="267"/>
      <c r="K19" s="267"/>
      <c r="L19" s="277"/>
      <c r="M19" s="267"/>
      <c r="N19" s="268"/>
      <c r="O19" s="277"/>
      <c r="P19" s="267"/>
      <c r="Q19" s="267"/>
      <c r="R19" s="277"/>
      <c r="S19" s="267"/>
      <c r="T19" s="290"/>
    </row>
    <row r="20" spans="2:20" ht="21" customHeight="1" thickBot="1" x14ac:dyDescent="0.45">
      <c r="B20" s="2"/>
      <c r="C20" s="26" t="s">
        <v>5</v>
      </c>
      <c r="D20" s="27" t="s">
        <v>6</v>
      </c>
      <c r="E20" s="28" t="s">
        <v>31</v>
      </c>
      <c r="F20" s="29" t="s">
        <v>5</v>
      </c>
      <c r="G20" s="30" t="s">
        <v>6</v>
      </c>
      <c r="H20" s="31" t="s">
        <v>31</v>
      </c>
      <c r="I20" s="32" t="s">
        <v>5</v>
      </c>
      <c r="J20" s="27" t="s">
        <v>6</v>
      </c>
      <c r="K20" s="28" t="s">
        <v>31</v>
      </c>
      <c r="L20" s="29" t="s">
        <v>5</v>
      </c>
      <c r="M20" s="30" t="s">
        <v>6</v>
      </c>
      <c r="N20" s="31" t="s">
        <v>31</v>
      </c>
      <c r="O20" s="32" t="s">
        <v>5</v>
      </c>
      <c r="P20" s="27" t="s">
        <v>6</v>
      </c>
      <c r="Q20" s="28" t="s">
        <v>31</v>
      </c>
      <c r="R20" s="29" t="s">
        <v>5</v>
      </c>
      <c r="S20" s="30" t="s">
        <v>6</v>
      </c>
      <c r="T20" s="33" t="s">
        <v>31</v>
      </c>
    </row>
    <row r="21" spans="2:20" ht="32.1" customHeight="1" thickTop="1" x14ac:dyDescent="0.4">
      <c r="B21" s="193" t="s">
        <v>21</v>
      </c>
      <c r="C21" s="211">
        <v>3000</v>
      </c>
      <c r="D21" s="212">
        <f>IF(実績入力表!AJ7="","",実績入力表!AJ7)</f>
        <v>140</v>
      </c>
      <c r="E21" s="49">
        <f>IFERROR(D21-C21,"")</f>
        <v>-2860</v>
      </c>
      <c r="F21" s="219"/>
      <c r="G21" s="220" t="str">
        <f>実績入力表!AJ17</f>
        <v/>
      </c>
      <c r="H21" s="35" t="str">
        <f>IFERROR(G21-F21,"")</f>
        <v/>
      </c>
      <c r="I21" s="227"/>
      <c r="J21" s="228" t="str">
        <f>実績入力表!AJ27</f>
        <v/>
      </c>
      <c r="K21" s="49" t="str">
        <f>IFERROR(J21-I21,"")</f>
        <v/>
      </c>
      <c r="L21" s="219"/>
      <c r="M21" s="220" t="str">
        <f>実績入力表!AJ37</f>
        <v/>
      </c>
      <c r="N21" s="35" t="str">
        <f>IFERROR(M21-L21,"")</f>
        <v/>
      </c>
      <c r="O21" s="227"/>
      <c r="P21" s="228" t="str">
        <f>実績入力表!AJ47</f>
        <v/>
      </c>
      <c r="Q21" s="49" t="str">
        <f>IFERROR(P21-O21,"")</f>
        <v/>
      </c>
      <c r="R21" s="219"/>
      <c r="S21" s="220" t="str">
        <f>実績入力表!AJ57</f>
        <v/>
      </c>
      <c r="T21" s="37" t="str">
        <f>IFERROR(S21-R21,"")</f>
        <v/>
      </c>
    </row>
    <row r="22" spans="2:20" ht="32.1" customHeight="1" x14ac:dyDescent="0.4">
      <c r="B22" s="194" t="s">
        <v>37</v>
      </c>
      <c r="C22" s="213">
        <v>500</v>
      </c>
      <c r="D22" s="214">
        <f>IF(実績入力表!AJ9="","",実績入力表!AJ9)</f>
        <v>46</v>
      </c>
      <c r="E22" s="50">
        <f>IFERROR(D22-C22,"")</f>
        <v>-454</v>
      </c>
      <c r="F22" s="221"/>
      <c r="G22" s="222" t="str">
        <f>実績入力表!AJ19</f>
        <v/>
      </c>
      <c r="H22" s="43" t="str">
        <f>IFERROR(G22-F22,"")</f>
        <v/>
      </c>
      <c r="I22" s="229"/>
      <c r="J22" s="230" t="str">
        <f>実績入力表!AJ29</f>
        <v/>
      </c>
      <c r="K22" s="50" t="str">
        <f>IFERROR(J22-I22,"")</f>
        <v/>
      </c>
      <c r="L22" s="221"/>
      <c r="M22" s="222" t="str">
        <f>実績入力表!AJ39</f>
        <v/>
      </c>
      <c r="N22" s="43" t="str">
        <f>IFERROR(M22-L22,"")</f>
        <v/>
      </c>
      <c r="O22" s="229"/>
      <c r="P22" s="230" t="str">
        <f>実績入力表!AJ49</f>
        <v/>
      </c>
      <c r="Q22" s="50" t="str">
        <f>IFERROR(P22-O22,"")</f>
        <v/>
      </c>
      <c r="R22" s="221"/>
      <c r="S22" s="222" t="str">
        <f>実績入力表!AJ59</f>
        <v/>
      </c>
      <c r="T22" s="46" t="str">
        <f>IFERROR(S22-R22,"")</f>
        <v/>
      </c>
    </row>
    <row r="23" spans="2:20" ht="32.1" customHeight="1" x14ac:dyDescent="0.4">
      <c r="B23" s="194" t="s">
        <v>22</v>
      </c>
      <c r="C23" s="215">
        <f>IFERROR(C21/C24,"")</f>
        <v>7.5</v>
      </c>
      <c r="D23" s="216">
        <f>IFERROR(D21/D24,"")</f>
        <v>3.3333333333333335</v>
      </c>
      <c r="E23" s="51">
        <f>IFERROR(D23-C23,"")</f>
        <v>-4.1666666666666661</v>
      </c>
      <c r="F23" s="223" t="str">
        <f>IFERROR(F21/F24,"")</f>
        <v/>
      </c>
      <c r="G23" s="216" t="str">
        <f>IFERROR(G21/G24,"")</f>
        <v/>
      </c>
      <c r="H23" s="34" t="str">
        <f>IFERROR(G23-F23,"")</f>
        <v/>
      </c>
      <c r="I23" s="231" t="str">
        <f>IFERROR(I21/I24,"")</f>
        <v/>
      </c>
      <c r="J23" s="216" t="str">
        <f>IFERROR(J21/J24,"")</f>
        <v/>
      </c>
      <c r="K23" s="51" t="str">
        <f>IFERROR(J23-I23,"")</f>
        <v/>
      </c>
      <c r="L23" s="223" t="str">
        <f>IFERROR(L21/L24,"")</f>
        <v/>
      </c>
      <c r="M23" s="216" t="str">
        <f>IFERROR(M21/M24,"")</f>
        <v/>
      </c>
      <c r="N23" s="34" t="str">
        <f>IFERROR(M23-L23,"")</f>
        <v/>
      </c>
      <c r="O23" s="234" t="str">
        <f>IFERROR(O21/O24,"")</f>
        <v/>
      </c>
      <c r="P23" s="216" t="str">
        <f>IFERROR(P21/P24,"")</f>
        <v/>
      </c>
      <c r="Q23" s="51" t="str">
        <f>IFERROR(P23-O23,"")</f>
        <v/>
      </c>
      <c r="R23" s="223" t="str">
        <f>IFERROR(R21/R24,"")</f>
        <v/>
      </c>
      <c r="S23" s="216" t="str">
        <f>IFERROR(S21/S24,"")</f>
        <v/>
      </c>
      <c r="T23" s="36" t="str">
        <f>IFERROR(S23-R23,"")</f>
        <v/>
      </c>
    </row>
    <row r="24" spans="2:20" ht="32.1" customHeight="1" x14ac:dyDescent="0.4">
      <c r="B24" s="194" t="s">
        <v>20</v>
      </c>
      <c r="C24" s="213">
        <v>400</v>
      </c>
      <c r="D24" s="214">
        <f>実績入力表!AJ13</f>
        <v>42</v>
      </c>
      <c r="E24" s="50">
        <f>IFERROR(D24-C24,"")</f>
        <v>-358</v>
      </c>
      <c r="F24" s="221"/>
      <c r="G24" s="224" t="str">
        <f>実績入力表!AJ23</f>
        <v/>
      </c>
      <c r="H24" s="44" t="str">
        <f>IFERROR(G24-F24,"")</f>
        <v/>
      </c>
      <c r="I24" s="229"/>
      <c r="J24" s="230" t="str">
        <f>実績入力表!AJ33</f>
        <v/>
      </c>
      <c r="K24" s="50" t="str">
        <f>IFERROR(J24-I24,"")</f>
        <v/>
      </c>
      <c r="L24" s="221"/>
      <c r="M24" s="224" t="str">
        <f>実績入力表!AJ43</f>
        <v/>
      </c>
      <c r="N24" s="44" t="str">
        <f>IFERROR(M24-L24,"")</f>
        <v/>
      </c>
      <c r="O24" s="229"/>
      <c r="P24" s="230" t="str">
        <f>実績入力表!AJ53</f>
        <v/>
      </c>
      <c r="Q24" s="50" t="str">
        <f>IFERROR(P24-O24,"")</f>
        <v/>
      </c>
      <c r="R24" s="221"/>
      <c r="S24" s="224" t="str">
        <f>実績入力表!AJ63</f>
        <v/>
      </c>
      <c r="T24" s="47" t="str">
        <f>IFERROR(S24-R24,"")</f>
        <v/>
      </c>
    </row>
    <row r="25" spans="2:20" ht="32.1" customHeight="1" thickBot="1" x14ac:dyDescent="0.45">
      <c r="B25" s="195" t="s">
        <v>46</v>
      </c>
      <c r="C25" s="217">
        <v>300</v>
      </c>
      <c r="D25" s="218">
        <f>IF(実績入力表!AJ15="","",実績入力表!AJ15)</f>
        <v>9</v>
      </c>
      <c r="E25" s="52">
        <f>IFERROR(D25-C25,"")</f>
        <v>-291</v>
      </c>
      <c r="F25" s="225"/>
      <c r="G25" s="226" t="str">
        <f>実績入力表!AJ25</f>
        <v/>
      </c>
      <c r="H25" s="45" t="str">
        <f>IFERROR(G25-F25,"")</f>
        <v/>
      </c>
      <c r="I25" s="232"/>
      <c r="J25" s="233" t="str">
        <f>実績入力表!AJ35</f>
        <v/>
      </c>
      <c r="K25" s="52" t="str">
        <f>IFERROR(J25-I25,"")</f>
        <v/>
      </c>
      <c r="L25" s="225"/>
      <c r="M25" s="226" t="str">
        <f>実績入力表!AJ45</f>
        <v/>
      </c>
      <c r="N25" s="45" t="str">
        <f>IFERROR(M25-L25,"")</f>
        <v/>
      </c>
      <c r="O25" s="232"/>
      <c r="P25" s="233" t="str">
        <f>実績入力表!AJ55</f>
        <v/>
      </c>
      <c r="Q25" s="52" t="str">
        <f>IFERROR(P25-O25,"")</f>
        <v/>
      </c>
      <c r="R25" s="225"/>
      <c r="S25" s="226" t="str">
        <f>実績入力表!AJ65</f>
        <v/>
      </c>
      <c r="T25" s="48" t="str">
        <f>IFERROR(S25-R25,"")</f>
        <v/>
      </c>
    </row>
  </sheetData>
  <mergeCells count="71">
    <mergeCell ref="C5:D5"/>
    <mergeCell ref="F5:G5"/>
    <mergeCell ref="I5:J5"/>
    <mergeCell ref="C6:D6"/>
    <mergeCell ref="I6:J6"/>
    <mergeCell ref="L6:M6"/>
    <mergeCell ref="O6:P6"/>
    <mergeCell ref="B10:D10"/>
    <mergeCell ref="H6:H7"/>
    <mergeCell ref="E6:E7"/>
    <mergeCell ref="K6:K7"/>
    <mergeCell ref="C7:D7"/>
    <mergeCell ref="F6:G6"/>
    <mergeCell ref="B2:S2"/>
    <mergeCell ref="C13:D13"/>
    <mergeCell ref="F13:G13"/>
    <mergeCell ref="I13:J13"/>
    <mergeCell ref="L13:M13"/>
    <mergeCell ref="O13:P13"/>
    <mergeCell ref="R13:S13"/>
    <mergeCell ref="R6:S6"/>
    <mergeCell ref="F7:G7"/>
    <mergeCell ref="I7:J7"/>
    <mergeCell ref="L7:M7"/>
    <mergeCell ref="O7:P7"/>
    <mergeCell ref="R7:S7"/>
    <mergeCell ref="O5:P5"/>
    <mergeCell ref="R5:S5"/>
    <mergeCell ref="L5:M5"/>
    <mergeCell ref="C15:D15"/>
    <mergeCell ref="F15:G15"/>
    <mergeCell ref="I15:J15"/>
    <mergeCell ref="L15:M15"/>
    <mergeCell ref="O15:P15"/>
    <mergeCell ref="E14:E15"/>
    <mergeCell ref="K14:K15"/>
    <mergeCell ref="H14:H15"/>
    <mergeCell ref="O14:P14"/>
    <mergeCell ref="L14:M14"/>
    <mergeCell ref="C14:D14"/>
    <mergeCell ref="F14:G14"/>
    <mergeCell ref="I14:J14"/>
    <mergeCell ref="B11:D11"/>
    <mergeCell ref="T6:T7"/>
    <mergeCell ref="Q6:Q7"/>
    <mergeCell ref="R19:T19"/>
    <mergeCell ref="O18:Q18"/>
    <mergeCell ref="L19:N19"/>
    <mergeCell ref="N6:N7"/>
    <mergeCell ref="T14:T15"/>
    <mergeCell ref="Q14:Q15"/>
    <mergeCell ref="N14:N15"/>
    <mergeCell ref="R14:S14"/>
    <mergeCell ref="R15:S15"/>
    <mergeCell ref="F10:T10"/>
    <mergeCell ref="F11:T11"/>
    <mergeCell ref="R17:T17"/>
    <mergeCell ref="L17:N17"/>
    <mergeCell ref="R18:T18"/>
    <mergeCell ref="O19:Q19"/>
    <mergeCell ref="L18:N18"/>
    <mergeCell ref="I19:K19"/>
    <mergeCell ref="F18:H18"/>
    <mergeCell ref="C19:E19"/>
    <mergeCell ref="C17:E17"/>
    <mergeCell ref="O17:Q17"/>
    <mergeCell ref="I17:K17"/>
    <mergeCell ref="C18:E18"/>
    <mergeCell ref="I18:K18"/>
    <mergeCell ref="F19:H19"/>
    <mergeCell ref="F17:H17"/>
  </mergeCells>
  <phoneticPr fontId="1"/>
  <conditionalFormatting sqref="D21">
    <cfRule type="containsBlanks" dxfId="37" priority="18">
      <formula>LEN(TRIM(D21))=0</formula>
    </cfRule>
    <cfRule type="cellIs" dxfId="36" priority="50" operator="greaterThanOrEqual">
      <formula>$C$21</formula>
    </cfRule>
  </conditionalFormatting>
  <conditionalFormatting sqref="D22">
    <cfRule type="cellIs" dxfId="35" priority="49" operator="greaterThanOrEqual">
      <formula>$C$22</formula>
    </cfRule>
  </conditionalFormatting>
  <conditionalFormatting sqref="D24">
    <cfRule type="cellIs" dxfId="34" priority="47" operator="greaterThanOrEqual">
      <formula>$C$24</formula>
    </cfRule>
  </conditionalFormatting>
  <conditionalFormatting sqref="D25">
    <cfRule type="cellIs" dxfId="33" priority="46" operator="greaterThanOrEqual">
      <formula>$C$25</formula>
    </cfRule>
  </conditionalFormatting>
  <conditionalFormatting sqref="G21">
    <cfRule type="cellIs" dxfId="32" priority="51" operator="greaterThanOrEqual">
      <formula>$F$21</formula>
    </cfRule>
  </conditionalFormatting>
  <conditionalFormatting sqref="G22">
    <cfRule type="cellIs" dxfId="31" priority="45" operator="greaterThanOrEqual">
      <formula>$F$22</formula>
    </cfRule>
  </conditionalFormatting>
  <conditionalFormatting sqref="G24">
    <cfRule type="cellIs" dxfId="30" priority="44" operator="greaterThanOrEqual">
      <formula>$F$24</formula>
    </cfRule>
  </conditionalFormatting>
  <conditionalFormatting sqref="G25">
    <cfRule type="cellIs" dxfId="29" priority="42" operator="greaterThanOrEqual">
      <formula>$F$25</formula>
    </cfRule>
  </conditionalFormatting>
  <conditionalFormatting sqref="J21">
    <cfRule type="cellIs" dxfId="28" priority="41" operator="greaterThanOrEqual">
      <formula>$I$21</formula>
    </cfRule>
  </conditionalFormatting>
  <conditionalFormatting sqref="J22">
    <cfRule type="cellIs" dxfId="27" priority="40" operator="greaterThanOrEqual">
      <formula>$I$22</formula>
    </cfRule>
  </conditionalFormatting>
  <conditionalFormatting sqref="J24">
    <cfRule type="cellIs" dxfId="26" priority="39" operator="greaterThanOrEqual">
      <formula>$I$24</formula>
    </cfRule>
  </conditionalFormatting>
  <conditionalFormatting sqref="J25">
    <cfRule type="cellIs" dxfId="25" priority="37" operator="greaterThanOrEqual">
      <formula>$I$25</formula>
    </cfRule>
  </conditionalFormatting>
  <conditionalFormatting sqref="M21">
    <cfRule type="cellIs" dxfId="24" priority="36" operator="greaterThanOrEqual">
      <formula>$L$21</formula>
    </cfRule>
  </conditionalFormatting>
  <conditionalFormatting sqref="M22">
    <cfRule type="cellIs" dxfId="23" priority="35" operator="greaterThanOrEqual">
      <formula>$L$22</formula>
    </cfRule>
  </conditionalFormatting>
  <conditionalFormatting sqref="M24">
    <cfRule type="cellIs" dxfId="22" priority="34" operator="greaterThanOrEqual">
      <formula>$L$24</formula>
    </cfRule>
  </conditionalFormatting>
  <conditionalFormatting sqref="M25">
    <cfRule type="cellIs" dxfId="21" priority="32" operator="greaterThanOrEqual">
      <formula>$L$25</formula>
    </cfRule>
  </conditionalFormatting>
  <conditionalFormatting sqref="P21">
    <cfRule type="cellIs" dxfId="20" priority="31" operator="greaterThanOrEqual">
      <formula>$O$21</formula>
    </cfRule>
  </conditionalFormatting>
  <conditionalFormatting sqref="P22">
    <cfRule type="cellIs" dxfId="19" priority="30" operator="greaterThanOrEqual">
      <formula>$O$22</formula>
    </cfRule>
  </conditionalFormatting>
  <conditionalFormatting sqref="P24">
    <cfRule type="cellIs" dxfId="18" priority="29" operator="greaterThanOrEqual">
      <formula>$O$24</formula>
    </cfRule>
  </conditionalFormatting>
  <conditionalFormatting sqref="P25">
    <cfRule type="cellIs" dxfId="17" priority="27" operator="greaterThanOrEqual">
      <formula>$O$25</formula>
    </cfRule>
  </conditionalFormatting>
  <conditionalFormatting sqref="S21">
    <cfRule type="cellIs" dxfId="16" priority="26" operator="greaterThanOrEqual">
      <formula>$R$21</formula>
    </cfRule>
  </conditionalFormatting>
  <conditionalFormatting sqref="S22">
    <cfRule type="cellIs" dxfId="15" priority="25" operator="greaterThanOrEqual">
      <formula>$R$22</formula>
    </cfRule>
  </conditionalFormatting>
  <conditionalFormatting sqref="S23">
    <cfRule type="cellIs" dxfId="14" priority="24" operator="greaterThanOrEqual">
      <formula>$R$23</formula>
    </cfRule>
  </conditionalFormatting>
  <conditionalFormatting sqref="S24">
    <cfRule type="cellIs" dxfId="13" priority="23" operator="greaterThanOrEqual">
      <formula>$R$24</formula>
    </cfRule>
  </conditionalFormatting>
  <conditionalFormatting sqref="S25">
    <cfRule type="cellIs" dxfId="12" priority="22" operator="greaterThanOrEqual">
      <formula>$R$25</formula>
    </cfRule>
  </conditionalFormatting>
  <conditionalFormatting sqref="D21:D25 G21:G25 J21:J25 M21:M25 P21:P25 S21:S25">
    <cfRule type="containsBlanks" dxfId="11" priority="1">
      <formula>LEN(TRIM(D21))=0</formula>
    </cfRule>
  </conditionalFormatting>
  <conditionalFormatting sqref="C15:D15">
    <cfRule type="cellIs" dxfId="10" priority="17" operator="greaterThanOrEqual">
      <formula>$C$14</formula>
    </cfRule>
  </conditionalFormatting>
  <conditionalFormatting sqref="F15:G15">
    <cfRule type="cellIs" dxfId="9" priority="16" operator="greaterThanOrEqual">
      <formula>$F$14</formula>
    </cfRule>
  </conditionalFormatting>
  <conditionalFormatting sqref="I15:J15">
    <cfRule type="cellIs" dxfId="8" priority="15" operator="greaterThanOrEqual">
      <formula>$I$14</formula>
    </cfRule>
  </conditionalFormatting>
  <conditionalFormatting sqref="L15:M15">
    <cfRule type="cellIs" dxfId="7" priority="14" operator="greaterThanOrEqual">
      <formula>$L$14</formula>
    </cfRule>
  </conditionalFormatting>
  <conditionalFormatting sqref="O15:P15">
    <cfRule type="cellIs" dxfId="6" priority="13" operator="greaterThanOrEqual">
      <formula>$O$14</formula>
    </cfRule>
  </conditionalFormatting>
  <conditionalFormatting sqref="R15:S15">
    <cfRule type="cellIs" dxfId="5" priority="12" operator="greaterThanOrEqual">
      <formula>$R$14</formula>
    </cfRule>
  </conditionalFormatting>
  <conditionalFormatting sqref="D23">
    <cfRule type="cellIs" dxfId="4" priority="6" operator="greaterThanOrEqual">
      <formula>$C$23</formula>
    </cfRule>
  </conditionalFormatting>
  <conditionalFormatting sqref="G23">
    <cfRule type="cellIs" dxfId="3" priority="5" operator="greaterThanOrEqual">
      <formula>$F$23</formula>
    </cfRule>
  </conditionalFormatting>
  <conditionalFormatting sqref="J23">
    <cfRule type="cellIs" dxfId="2" priority="4" operator="greaterThanOrEqual">
      <formula>$I$23</formula>
    </cfRule>
  </conditionalFormatting>
  <conditionalFormatting sqref="M23">
    <cfRule type="cellIs" dxfId="1" priority="3" operator="greaterThanOrEqual">
      <formula>$L$23</formula>
    </cfRule>
  </conditionalFormatting>
  <conditionalFormatting sqref="P23">
    <cfRule type="cellIs" dxfId="0" priority="2" operator="greaterThanOrEqual">
      <formula>$O$23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26" max="20" man="1"/>
  </rowBreaks>
  <ignoredErrors>
    <ignoredError sqref="E23 H23 K23 N23 Q23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5"/>
  <sheetViews>
    <sheetView zoomScale="70" zoomScaleNormal="70" zoomScaleSheetLayoutView="50" workbookViewId="0">
      <pane xSplit="4" topLeftCell="E1" activePane="topRight" state="frozen"/>
      <selection pane="topRight" activeCell="AN179" sqref="AN179"/>
    </sheetView>
  </sheetViews>
  <sheetFormatPr defaultRowHeight="16.5" x14ac:dyDescent="0.4"/>
  <cols>
    <col min="1" max="1" width="1.75" customWidth="1"/>
    <col min="2" max="2" width="3.875" customWidth="1"/>
    <col min="3" max="3" width="10.5" customWidth="1"/>
    <col min="4" max="4" width="9.5" customWidth="1"/>
    <col min="5" max="35" width="5.625" customWidth="1"/>
    <col min="37" max="37" width="1.5" customWidth="1"/>
  </cols>
  <sheetData>
    <row r="1" spans="2:36" ht="9.75" customHeight="1" x14ac:dyDescent="0.4"/>
    <row r="2" spans="2:36" ht="22.5" x14ac:dyDescent="0.4">
      <c r="B2" s="363" t="s">
        <v>19</v>
      </c>
      <c r="C2" s="363"/>
      <c r="D2" s="56"/>
    </row>
    <row r="3" spans="2:36" ht="22.5" customHeight="1" x14ac:dyDescent="0.35">
      <c r="B3" s="363"/>
      <c r="C3" s="363"/>
      <c r="D3" s="56"/>
      <c r="AJ3" s="9" t="s">
        <v>44</v>
      </c>
    </row>
    <row r="4" spans="2:36" ht="5.25" customHeight="1" thickBot="1" x14ac:dyDescent="0.4">
      <c r="B4" s="10"/>
      <c r="C4" s="10"/>
      <c r="D4" s="56"/>
      <c r="AJ4" s="9"/>
    </row>
    <row r="5" spans="2:36" ht="17.25" thickBot="1" x14ac:dyDescent="0.45">
      <c r="B5" s="364" t="s">
        <v>17</v>
      </c>
      <c r="C5" s="365"/>
      <c r="D5" s="366"/>
      <c r="E5" s="11">
        <v>1</v>
      </c>
      <c r="F5" s="12">
        <v>2</v>
      </c>
      <c r="G5" s="12">
        <v>3</v>
      </c>
      <c r="H5" s="12">
        <v>4</v>
      </c>
      <c r="I5" s="12">
        <v>5</v>
      </c>
      <c r="J5" s="12">
        <v>6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  <c r="R5" s="12">
        <v>14</v>
      </c>
      <c r="S5" s="12">
        <v>15</v>
      </c>
      <c r="T5" s="12">
        <v>16</v>
      </c>
      <c r="U5" s="12">
        <v>17</v>
      </c>
      <c r="V5" s="12">
        <v>18</v>
      </c>
      <c r="W5" s="12">
        <v>19</v>
      </c>
      <c r="X5" s="12">
        <v>20</v>
      </c>
      <c r="Y5" s="12">
        <v>21</v>
      </c>
      <c r="Z5" s="12">
        <v>22</v>
      </c>
      <c r="AA5" s="12">
        <v>23</v>
      </c>
      <c r="AB5" s="12">
        <v>24</v>
      </c>
      <c r="AC5" s="12">
        <v>25</v>
      </c>
      <c r="AD5" s="12">
        <v>26</v>
      </c>
      <c r="AE5" s="12">
        <v>27</v>
      </c>
      <c r="AF5" s="12">
        <v>28</v>
      </c>
      <c r="AG5" s="12">
        <v>29</v>
      </c>
      <c r="AH5" s="12">
        <v>30</v>
      </c>
      <c r="AI5" s="13">
        <v>31</v>
      </c>
      <c r="AJ5" s="14" t="s">
        <v>18</v>
      </c>
    </row>
    <row r="6" spans="2:36" ht="18.75" customHeight="1" x14ac:dyDescent="0.4">
      <c r="B6" s="356" t="s">
        <v>34</v>
      </c>
      <c r="C6" s="359" t="s">
        <v>2</v>
      </c>
      <c r="D6" s="57" t="s">
        <v>5</v>
      </c>
      <c r="E6" s="18">
        <v>30</v>
      </c>
      <c r="F6" s="19">
        <v>30</v>
      </c>
      <c r="G6" s="19">
        <v>50</v>
      </c>
      <c r="H6" s="19">
        <v>20</v>
      </c>
      <c r="I6" s="19">
        <v>25</v>
      </c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20"/>
      <c r="AJ6" s="16">
        <f>IF(E6="","",SUM(E6:AI6))</f>
        <v>155</v>
      </c>
    </row>
    <row r="7" spans="2:36" ht="18.75" customHeight="1" x14ac:dyDescent="0.4">
      <c r="B7" s="356"/>
      <c r="C7" s="360"/>
      <c r="D7" s="81" t="s">
        <v>6</v>
      </c>
      <c r="E7" s="82">
        <v>30</v>
      </c>
      <c r="F7" s="83">
        <v>30</v>
      </c>
      <c r="G7" s="83">
        <v>40</v>
      </c>
      <c r="H7" s="83">
        <v>20</v>
      </c>
      <c r="I7" s="83">
        <v>20</v>
      </c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4"/>
      <c r="AJ7" s="85">
        <f>IF(E7="","",SUM(E7:AI7))</f>
        <v>140</v>
      </c>
    </row>
    <row r="8" spans="2:36" ht="18.75" customHeight="1" x14ac:dyDescent="0.4">
      <c r="B8" s="356"/>
      <c r="C8" s="350" t="s">
        <v>39</v>
      </c>
      <c r="D8" s="104" t="s">
        <v>5</v>
      </c>
      <c r="E8" s="105">
        <v>10</v>
      </c>
      <c r="F8" s="106">
        <v>8</v>
      </c>
      <c r="G8" s="106">
        <v>25</v>
      </c>
      <c r="H8" s="106">
        <v>5</v>
      </c>
      <c r="I8" s="106">
        <v>6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7"/>
      <c r="AJ8" s="108">
        <f>IF(E8="","",SUM(E8:AI8))</f>
        <v>54</v>
      </c>
    </row>
    <row r="9" spans="2:36" ht="18.75" customHeight="1" x14ac:dyDescent="0.4">
      <c r="B9" s="356"/>
      <c r="C9" s="351"/>
      <c r="D9" s="62" t="s">
        <v>6</v>
      </c>
      <c r="E9" s="63">
        <v>10</v>
      </c>
      <c r="F9" s="64">
        <v>9</v>
      </c>
      <c r="G9" s="64">
        <v>15</v>
      </c>
      <c r="H9" s="64">
        <v>6</v>
      </c>
      <c r="I9" s="64">
        <v>6</v>
      </c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5"/>
      <c r="AJ9" s="66">
        <f>IF(E9="","",SUM(E9:AI9))</f>
        <v>46</v>
      </c>
    </row>
    <row r="10" spans="2:36" ht="18.75" customHeight="1" x14ac:dyDescent="0.4">
      <c r="B10" s="356"/>
      <c r="C10" s="350" t="s">
        <v>3</v>
      </c>
      <c r="D10" s="93" t="s">
        <v>5</v>
      </c>
      <c r="E10" s="94">
        <f>IFERROR(E6/E12,"")</f>
        <v>3</v>
      </c>
      <c r="F10" s="95">
        <f>IFERROR(F6/F12,"")</f>
        <v>3.75</v>
      </c>
      <c r="G10" s="95">
        <f t="shared" ref="G10:AI10" si="0">IFERROR(G6/G12,"")</f>
        <v>2</v>
      </c>
      <c r="H10" s="95">
        <f t="shared" si="0"/>
        <v>4</v>
      </c>
      <c r="I10" s="95">
        <f t="shared" si="0"/>
        <v>4.166666666666667</v>
      </c>
      <c r="J10" s="95" t="str">
        <f t="shared" si="0"/>
        <v/>
      </c>
      <c r="K10" s="95" t="str">
        <f t="shared" si="0"/>
        <v/>
      </c>
      <c r="L10" s="95" t="str">
        <f t="shared" si="0"/>
        <v/>
      </c>
      <c r="M10" s="95" t="str">
        <f t="shared" si="0"/>
        <v/>
      </c>
      <c r="N10" s="95" t="str">
        <f t="shared" si="0"/>
        <v/>
      </c>
      <c r="O10" s="95" t="str">
        <f t="shared" si="0"/>
        <v/>
      </c>
      <c r="P10" s="95" t="str">
        <f t="shared" si="0"/>
        <v/>
      </c>
      <c r="Q10" s="95" t="str">
        <f t="shared" si="0"/>
        <v/>
      </c>
      <c r="R10" s="95" t="str">
        <f t="shared" si="0"/>
        <v/>
      </c>
      <c r="S10" s="95" t="str">
        <f t="shared" si="0"/>
        <v/>
      </c>
      <c r="T10" s="95" t="str">
        <f t="shared" si="0"/>
        <v/>
      </c>
      <c r="U10" s="95" t="str">
        <f t="shared" si="0"/>
        <v/>
      </c>
      <c r="V10" s="95" t="str">
        <f t="shared" si="0"/>
        <v/>
      </c>
      <c r="W10" s="95" t="str">
        <f t="shared" si="0"/>
        <v/>
      </c>
      <c r="X10" s="95" t="str">
        <f t="shared" si="0"/>
        <v/>
      </c>
      <c r="Y10" s="95" t="str">
        <f t="shared" si="0"/>
        <v/>
      </c>
      <c r="Z10" s="95" t="str">
        <f t="shared" si="0"/>
        <v/>
      </c>
      <c r="AA10" s="95" t="str">
        <f t="shared" si="0"/>
        <v/>
      </c>
      <c r="AB10" s="95" t="str">
        <f t="shared" si="0"/>
        <v/>
      </c>
      <c r="AC10" s="95" t="str">
        <f t="shared" si="0"/>
        <v/>
      </c>
      <c r="AD10" s="95" t="str">
        <f t="shared" si="0"/>
        <v/>
      </c>
      <c r="AE10" s="95" t="str">
        <f t="shared" si="0"/>
        <v/>
      </c>
      <c r="AF10" s="95" t="str">
        <f t="shared" si="0"/>
        <v/>
      </c>
      <c r="AG10" s="95" t="str">
        <f t="shared" si="0"/>
        <v/>
      </c>
      <c r="AH10" s="95" t="str">
        <f t="shared" si="0"/>
        <v/>
      </c>
      <c r="AI10" s="96" t="str">
        <f t="shared" si="0"/>
        <v/>
      </c>
      <c r="AJ10" s="97">
        <f>IFERROR(SUM(E10:AI10)/COUNT(E10:AI10),"")</f>
        <v>3.3833333333333337</v>
      </c>
    </row>
    <row r="11" spans="2:36" ht="18.75" customHeight="1" x14ac:dyDescent="0.4">
      <c r="B11" s="356"/>
      <c r="C11" s="349"/>
      <c r="D11" s="86" t="s">
        <v>6</v>
      </c>
      <c r="E11" s="58">
        <f>IFERROR(E7/E13,"")</f>
        <v>3</v>
      </c>
      <c r="F11" s="59">
        <f t="shared" ref="F11:AI11" si="1">IFERROR(F7/F13,"")</f>
        <v>3.75</v>
      </c>
      <c r="G11" s="59">
        <f t="shared" si="1"/>
        <v>3.0769230769230771</v>
      </c>
      <c r="H11" s="59">
        <f t="shared" si="1"/>
        <v>3.3333333333333335</v>
      </c>
      <c r="I11" s="59">
        <f t="shared" si="1"/>
        <v>4</v>
      </c>
      <c r="J11" s="59" t="str">
        <f t="shared" si="1"/>
        <v/>
      </c>
      <c r="K11" s="59" t="str">
        <f t="shared" si="1"/>
        <v/>
      </c>
      <c r="L11" s="59" t="str">
        <f t="shared" si="1"/>
        <v/>
      </c>
      <c r="M11" s="59" t="str">
        <f t="shared" si="1"/>
        <v/>
      </c>
      <c r="N11" s="59" t="str">
        <f t="shared" si="1"/>
        <v/>
      </c>
      <c r="O11" s="59" t="str">
        <f t="shared" si="1"/>
        <v/>
      </c>
      <c r="P11" s="59" t="str">
        <f t="shared" si="1"/>
        <v/>
      </c>
      <c r="Q11" s="59" t="str">
        <f t="shared" si="1"/>
        <v/>
      </c>
      <c r="R11" s="59" t="str">
        <f t="shared" si="1"/>
        <v/>
      </c>
      <c r="S11" s="59" t="str">
        <f t="shared" si="1"/>
        <v/>
      </c>
      <c r="T11" s="59" t="str">
        <f t="shared" si="1"/>
        <v/>
      </c>
      <c r="U11" s="59" t="str">
        <f t="shared" si="1"/>
        <v/>
      </c>
      <c r="V11" s="59" t="str">
        <f t="shared" si="1"/>
        <v/>
      </c>
      <c r="W11" s="59" t="str">
        <f t="shared" si="1"/>
        <v/>
      </c>
      <c r="X11" s="59" t="str">
        <f t="shared" si="1"/>
        <v/>
      </c>
      <c r="Y11" s="59" t="str">
        <f t="shared" si="1"/>
        <v/>
      </c>
      <c r="Z11" s="59" t="str">
        <f t="shared" si="1"/>
        <v/>
      </c>
      <c r="AA11" s="59" t="str">
        <f t="shared" si="1"/>
        <v/>
      </c>
      <c r="AB11" s="59" t="str">
        <f t="shared" si="1"/>
        <v/>
      </c>
      <c r="AC11" s="59" t="str">
        <f t="shared" si="1"/>
        <v/>
      </c>
      <c r="AD11" s="59" t="str">
        <f t="shared" si="1"/>
        <v/>
      </c>
      <c r="AE11" s="59" t="str">
        <f t="shared" si="1"/>
        <v/>
      </c>
      <c r="AF11" s="59" t="str">
        <f t="shared" si="1"/>
        <v/>
      </c>
      <c r="AG11" s="59" t="str">
        <f t="shared" si="1"/>
        <v/>
      </c>
      <c r="AH11" s="59" t="str">
        <f t="shared" si="1"/>
        <v/>
      </c>
      <c r="AI11" s="60" t="str">
        <f t="shared" si="1"/>
        <v/>
      </c>
      <c r="AJ11" s="61">
        <f>IFERROR(SUM(E11:AI11)/COUNT(E11:AI11),"")</f>
        <v>3.4320512820512818</v>
      </c>
    </row>
    <row r="12" spans="2:36" ht="18.75" customHeight="1" x14ac:dyDescent="0.4">
      <c r="B12" s="356"/>
      <c r="C12" s="341" t="s">
        <v>41</v>
      </c>
      <c r="D12" s="235" t="s">
        <v>5</v>
      </c>
      <c r="E12" s="236">
        <v>10</v>
      </c>
      <c r="F12" s="237">
        <v>8</v>
      </c>
      <c r="G12" s="237">
        <v>25</v>
      </c>
      <c r="H12" s="237">
        <v>5</v>
      </c>
      <c r="I12" s="237">
        <v>6</v>
      </c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8"/>
      <c r="AJ12" s="239">
        <f>IF(E12="","",SUM(E12:AI12))</f>
        <v>54</v>
      </c>
    </row>
    <row r="13" spans="2:36" ht="18.75" customHeight="1" x14ac:dyDescent="0.4">
      <c r="B13" s="356"/>
      <c r="C13" s="342"/>
      <c r="D13" s="62" t="s">
        <v>42</v>
      </c>
      <c r="E13" s="240">
        <v>10</v>
      </c>
      <c r="F13" s="241">
        <v>8</v>
      </c>
      <c r="G13" s="241">
        <v>13</v>
      </c>
      <c r="H13" s="241">
        <v>6</v>
      </c>
      <c r="I13" s="241">
        <v>5</v>
      </c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2"/>
      <c r="AJ13" s="243">
        <f>IF(E13="","",SUM(E13:AI13))</f>
        <v>42</v>
      </c>
    </row>
    <row r="14" spans="2:36" ht="18.75" customHeight="1" x14ac:dyDescent="0.4">
      <c r="B14" s="356"/>
      <c r="C14" s="350" t="s">
        <v>43</v>
      </c>
      <c r="D14" s="109" t="s">
        <v>5</v>
      </c>
      <c r="E14" s="110">
        <v>2</v>
      </c>
      <c r="F14" s="111">
        <v>2</v>
      </c>
      <c r="G14" s="111">
        <v>5</v>
      </c>
      <c r="H14" s="111">
        <v>1</v>
      </c>
      <c r="I14" s="111">
        <v>2</v>
      </c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2"/>
      <c r="AJ14" s="113">
        <f t="shared" ref="AJ14:AJ19" si="2">IF(E14="","",SUM(E14:AI14))</f>
        <v>12</v>
      </c>
    </row>
    <row r="15" spans="2:36" ht="18.75" customHeight="1" thickBot="1" x14ac:dyDescent="0.45">
      <c r="B15" s="356"/>
      <c r="C15" s="349"/>
      <c r="D15" s="86" t="s">
        <v>6</v>
      </c>
      <c r="E15" s="128">
        <v>1</v>
      </c>
      <c r="F15" s="129">
        <v>2</v>
      </c>
      <c r="G15" s="129">
        <v>4</v>
      </c>
      <c r="H15" s="129">
        <v>1</v>
      </c>
      <c r="I15" s="129">
        <v>1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80"/>
      <c r="AJ15" s="131">
        <f t="shared" si="2"/>
        <v>9</v>
      </c>
    </row>
    <row r="16" spans="2:36" ht="18.75" customHeight="1" x14ac:dyDescent="0.4">
      <c r="B16" s="357" t="s">
        <v>35</v>
      </c>
      <c r="C16" s="352" t="s">
        <v>2</v>
      </c>
      <c r="D16" s="181" t="s">
        <v>5</v>
      </c>
      <c r="E16" s="182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4"/>
      <c r="AJ16" s="185" t="str">
        <f t="shared" si="2"/>
        <v/>
      </c>
    </row>
    <row r="17" spans="2:36" ht="18.75" customHeight="1" x14ac:dyDescent="0.4">
      <c r="B17" s="356"/>
      <c r="C17" s="353"/>
      <c r="D17" s="87" t="s">
        <v>6</v>
      </c>
      <c r="E17" s="88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90"/>
      <c r="AJ17" s="91" t="str">
        <f t="shared" si="2"/>
        <v/>
      </c>
    </row>
    <row r="18" spans="2:36" ht="18.75" customHeight="1" x14ac:dyDescent="0.4">
      <c r="B18" s="356"/>
      <c r="C18" s="347" t="s">
        <v>39</v>
      </c>
      <c r="D18" s="114" t="s">
        <v>5</v>
      </c>
      <c r="E18" s="115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7"/>
      <c r="AJ18" s="118" t="str">
        <f t="shared" si="2"/>
        <v/>
      </c>
    </row>
    <row r="19" spans="2:36" ht="18.75" customHeight="1" x14ac:dyDescent="0.4">
      <c r="B19" s="356"/>
      <c r="C19" s="348"/>
      <c r="D19" s="71" t="s">
        <v>6</v>
      </c>
      <c r="E19" s="72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5" t="str">
        <f t="shared" si="2"/>
        <v/>
      </c>
    </row>
    <row r="20" spans="2:36" ht="18.75" customHeight="1" x14ac:dyDescent="0.4">
      <c r="B20" s="356"/>
      <c r="C20" s="347" t="s">
        <v>3</v>
      </c>
      <c r="D20" s="98" t="s">
        <v>5</v>
      </c>
      <c r="E20" s="99" t="str">
        <f>IFERROR(E16/E22,"")</f>
        <v/>
      </c>
      <c r="F20" s="100" t="str">
        <f>IFERROR(F16/F22,"")</f>
        <v/>
      </c>
      <c r="G20" s="100" t="str">
        <f t="shared" ref="G20:AI20" si="3">IFERROR(G16/G22,"")</f>
        <v/>
      </c>
      <c r="H20" s="100" t="str">
        <f t="shared" si="3"/>
        <v/>
      </c>
      <c r="I20" s="100" t="str">
        <f t="shared" si="3"/>
        <v/>
      </c>
      <c r="J20" s="100" t="str">
        <f t="shared" si="3"/>
        <v/>
      </c>
      <c r="K20" s="100" t="str">
        <f t="shared" si="3"/>
        <v/>
      </c>
      <c r="L20" s="100" t="str">
        <f t="shared" si="3"/>
        <v/>
      </c>
      <c r="M20" s="100" t="str">
        <f t="shared" si="3"/>
        <v/>
      </c>
      <c r="N20" s="100" t="str">
        <f t="shared" si="3"/>
        <v/>
      </c>
      <c r="O20" s="100" t="str">
        <f t="shared" si="3"/>
        <v/>
      </c>
      <c r="P20" s="100" t="str">
        <f t="shared" si="3"/>
        <v/>
      </c>
      <c r="Q20" s="100" t="str">
        <f t="shared" si="3"/>
        <v/>
      </c>
      <c r="R20" s="100" t="str">
        <f t="shared" si="3"/>
        <v/>
      </c>
      <c r="S20" s="100" t="str">
        <f t="shared" si="3"/>
        <v/>
      </c>
      <c r="T20" s="100" t="str">
        <f t="shared" si="3"/>
        <v/>
      </c>
      <c r="U20" s="100" t="str">
        <f t="shared" si="3"/>
        <v/>
      </c>
      <c r="V20" s="100" t="str">
        <f t="shared" si="3"/>
        <v/>
      </c>
      <c r="W20" s="100" t="str">
        <f t="shared" si="3"/>
        <v/>
      </c>
      <c r="X20" s="100" t="str">
        <f t="shared" si="3"/>
        <v/>
      </c>
      <c r="Y20" s="100" t="str">
        <f t="shared" si="3"/>
        <v/>
      </c>
      <c r="Z20" s="100" t="str">
        <f t="shared" si="3"/>
        <v/>
      </c>
      <c r="AA20" s="100" t="str">
        <f t="shared" si="3"/>
        <v/>
      </c>
      <c r="AB20" s="100" t="str">
        <f t="shared" si="3"/>
        <v/>
      </c>
      <c r="AC20" s="100" t="str">
        <f t="shared" si="3"/>
        <v/>
      </c>
      <c r="AD20" s="100" t="str">
        <f t="shared" si="3"/>
        <v/>
      </c>
      <c r="AE20" s="100" t="str">
        <f t="shared" si="3"/>
        <v/>
      </c>
      <c r="AF20" s="100" t="str">
        <f t="shared" si="3"/>
        <v/>
      </c>
      <c r="AG20" s="100" t="str">
        <f t="shared" si="3"/>
        <v/>
      </c>
      <c r="AH20" s="100" t="str">
        <f t="shared" si="3"/>
        <v/>
      </c>
      <c r="AI20" s="101" t="str">
        <f t="shared" si="3"/>
        <v/>
      </c>
      <c r="AJ20" s="102" t="str">
        <f>IFERROR(SUM(E20:AI20)/COUNT(E20:AI20),"")</f>
        <v/>
      </c>
    </row>
    <row r="21" spans="2:36" ht="18.75" customHeight="1" x14ac:dyDescent="0.4">
      <c r="B21" s="356"/>
      <c r="C21" s="361"/>
      <c r="D21" s="92" t="s">
        <v>6</v>
      </c>
      <c r="E21" s="67" t="str">
        <f>IFERROR(E17/E23,"")</f>
        <v/>
      </c>
      <c r="F21" s="68" t="str">
        <f t="shared" ref="F21:AI21" si="4">IFERROR(F17/F23,"")</f>
        <v/>
      </c>
      <c r="G21" s="68" t="str">
        <f t="shared" si="4"/>
        <v/>
      </c>
      <c r="H21" s="68" t="str">
        <f t="shared" si="4"/>
        <v/>
      </c>
      <c r="I21" s="68" t="str">
        <f t="shared" si="4"/>
        <v/>
      </c>
      <c r="J21" s="68" t="str">
        <f t="shared" si="4"/>
        <v/>
      </c>
      <c r="K21" s="68" t="str">
        <f t="shared" si="4"/>
        <v/>
      </c>
      <c r="L21" s="68" t="str">
        <f t="shared" si="4"/>
        <v/>
      </c>
      <c r="M21" s="68" t="str">
        <f t="shared" si="4"/>
        <v/>
      </c>
      <c r="N21" s="68" t="str">
        <f t="shared" si="4"/>
        <v/>
      </c>
      <c r="O21" s="68" t="str">
        <f t="shared" si="4"/>
        <v/>
      </c>
      <c r="P21" s="68" t="str">
        <f t="shared" si="4"/>
        <v/>
      </c>
      <c r="Q21" s="68" t="str">
        <f t="shared" si="4"/>
        <v/>
      </c>
      <c r="R21" s="68" t="str">
        <f t="shared" si="4"/>
        <v/>
      </c>
      <c r="S21" s="68" t="str">
        <f t="shared" si="4"/>
        <v/>
      </c>
      <c r="T21" s="68" t="str">
        <f t="shared" si="4"/>
        <v/>
      </c>
      <c r="U21" s="68" t="str">
        <f t="shared" si="4"/>
        <v/>
      </c>
      <c r="V21" s="68" t="str">
        <f t="shared" si="4"/>
        <v/>
      </c>
      <c r="W21" s="68" t="str">
        <f t="shared" si="4"/>
        <v/>
      </c>
      <c r="X21" s="68" t="str">
        <f t="shared" si="4"/>
        <v/>
      </c>
      <c r="Y21" s="68" t="str">
        <f t="shared" si="4"/>
        <v/>
      </c>
      <c r="Z21" s="68" t="str">
        <f t="shared" si="4"/>
        <v/>
      </c>
      <c r="AA21" s="68" t="str">
        <f t="shared" si="4"/>
        <v/>
      </c>
      <c r="AB21" s="68" t="str">
        <f t="shared" si="4"/>
        <v/>
      </c>
      <c r="AC21" s="68" t="str">
        <f t="shared" si="4"/>
        <v/>
      </c>
      <c r="AD21" s="68" t="str">
        <f t="shared" si="4"/>
        <v/>
      </c>
      <c r="AE21" s="68" t="str">
        <f t="shared" si="4"/>
        <v/>
      </c>
      <c r="AF21" s="68" t="str">
        <f t="shared" si="4"/>
        <v/>
      </c>
      <c r="AG21" s="68" t="str">
        <f t="shared" si="4"/>
        <v/>
      </c>
      <c r="AH21" s="68" t="str">
        <f t="shared" si="4"/>
        <v/>
      </c>
      <c r="AI21" s="69" t="str">
        <f t="shared" si="4"/>
        <v/>
      </c>
      <c r="AJ21" s="70" t="str">
        <f>IFERROR(SUM(E21:AI21)/COUNT(E21:AI21),"")</f>
        <v/>
      </c>
    </row>
    <row r="22" spans="2:36" ht="18.75" customHeight="1" x14ac:dyDescent="0.4">
      <c r="B22" s="356"/>
      <c r="C22" s="339" t="s">
        <v>41</v>
      </c>
      <c r="D22" s="114" t="s">
        <v>5</v>
      </c>
      <c r="E22" s="252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  <c r="AI22" s="245"/>
      <c r="AJ22" s="246" t="str">
        <f>IF(E22="","",SUM(E22:AI22))</f>
        <v/>
      </c>
    </row>
    <row r="23" spans="2:36" ht="18.75" customHeight="1" x14ac:dyDescent="0.4">
      <c r="B23" s="356"/>
      <c r="C23" s="340"/>
      <c r="D23" s="71" t="s">
        <v>6</v>
      </c>
      <c r="E23" s="253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8"/>
      <c r="AJ23" s="249" t="str">
        <f>IF(E23="","",SUM(E23:AI23))</f>
        <v/>
      </c>
    </row>
    <row r="24" spans="2:36" ht="18.75" customHeight="1" x14ac:dyDescent="0.4">
      <c r="B24" s="356"/>
      <c r="C24" s="347" t="s">
        <v>43</v>
      </c>
      <c r="D24" s="119" t="s">
        <v>5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23" t="str">
        <f t="shared" ref="AJ24:AJ29" si="5">IF(E24="","",SUM(E24:AI24))</f>
        <v/>
      </c>
    </row>
    <row r="25" spans="2:36" ht="18.75" customHeight="1" thickBot="1" x14ac:dyDescent="0.45">
      <c r="B25" s="358"/>
      <c r="C25" s="362"/>
      <c r="D25" s="186" t="s">
        <v>6</v>
      </c>
      <c r="E25" s="187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9"/>
      <c r="AJ25" s="188" t="str">
        <f t="shared" si="5"/>
        <v/>
      </c>
    </row>
    <row r="26" spans="2:36" ht="18.75" customHeight="1" x14ac:dyDescent="0.4">
      <c r="B26" s="356" t="s">
        <v>36</v>
      </c>
      <c r="C26" s="359" t="s">
        <v>2</v>
      </c>
      <c r="D26" s="57" t="s">
        <v>5</v>
      </c>
      <c r="E26" s="21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03"/>
      <c r="AJ26" s="16" t="str">
        <f t="shared" si="5"/>
        <v/>
      </c>
    </row>
    <row r="27" spans="2:36" ht="18.75" customHeight="1" x14ac:dyDescent="0.4">
      <c r="B27" s="356"/>
      <c r="C27" s="360"/>
      <c r="D27" s="154" t="s">
        <v>6</v>
      </c>
      <c r="E27" s="155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7"/>
      <c r="AJ27" s="158" t="str">
        <f t="shared" si="5"/>
        <v/>
      </c>
    </row>
    <row r="28" spans="2:36" ht="18.75" customHeight="1" x14ac:dyDescent="0.4">
      <c r="B28" s="356"/>
      <c r="C28" s="350" t="s">
        <v>39</v>
      </c>
      <c r="D28" s="93" t="s">
        <v>5</v>
      </c>
      <c r="E28" s="132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4"/>
      <c r="AJ28" s="16" t="str">
        <f t="shared" si="5"/>
        <v/>
      </c>
    </row>
    <row r="29" spans="2:36" ht="18.75" customHeight="1" x14ac:dyDescent="0.4">
      <c r="B29" s="356"/>
      <c r="C29" s="351"/>
      <c r="D29" s="86" t="s">
        <v>6</v>
      </c>
      <c r="E29" s="128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30"/>
      <c r="AJ29" s="131" t="str">
        <f t="shared" si="5"/>
        <v/>
      </c>
    </row>
    <row r="30" spans="2:36" ht="18.75" customHeight="1" x14ac:dyDescent="0.4">
      <c r="B30" s="356"/>
      <c r="C30" s="350" t="s">
        <v>3</v>
      </c>
      <c r="D30" s="104" t="s">
        <v>5</v>
      </c>
      <c r="E30" s="159" t="str">
        <f>IFERROR(E26/E32,"")</f>
        <v/>
      </c>
      <c r="F30" s="160" t="str">
        <f>IFERROR(F26/F32,"")</f>
        <v/>
      </c>
      <c r="G30" s="160" t="str">
        <f t="shared" ref="G30:AH30" si="6">IFERROR(G26/G32,"")</f>
        <v/>
      </c>
      <c r="H30" s="160" t="str">
        <f t="shared" si="6"/>
        <v/>
      </c>
      <c r="I30" s="160" t="str">
        <f t="shared" si="6"/>
        <v/>
      </c>
      <c r="J30" s="160" t="str">
        <f t="shared" si="6"/>
        <v/>
      </c>
      <c r="K30" s="160" t="str">
        <f t="shared" si="6"/>
        <v/>
      </c>
      <c r="L30" s="160" t="str">
        <f t="shared" si="6"/>
        <v/>
      </c>
      <c r="M30" s="160" t="str">
        <f t="shared" si="6"/>
        <v/>
      </c>
      <c r="N30" s="160" t="str">
        <f t="shared" si="6"/>
        <v/>
      </c>
      <c r="O30" s="160" t="str">
        <f t="shared" si="6"/>
        <v/>
      </c>
      <c r="P30" s="160" t="str">
        <f t="shared" si="6"/>
        <v/>
      </c>
      <c r="Q30" s="160" t="str">
        <f t="shared" si="6"/>
        <v/>
      </c>
      <c r="R30" s="160" t="str">
        <f t="shared" si="6"/>
        <v/>
      </c>
      <c r="S30" s="160" t="str">
        <f t="shared" si="6"/>
        <v/>
      </c>
      <c r="T30" s="160" t="str">
        <f t="shared" si="6"/>
        <v/>
      </c>
      <c r="U30" s="160" t="str">
        <f t="shared" si="6"/>
        <v/>
      </c>
      <c r="V30" s="160" t="str">
        <f t="shared" si="6"/>
        <v/>
      </c>
      <c r="W30" s="160" t="str">
        <f t="shared" si="6"/>
        <v/>
      </c>
      <c r="X30" s="160" t="str">
        <f t="shared" si="6"/>
        <v/>
      </c>
      <c r="Y30" s="160" t="str">
        <f t="shared" si="6"/>
        <v/>
      </c>
      <c r="Z30" s="160" t="str">
        <f t="shared" si="6"/>
        <v/>
      </c>
      <c r="AA30" s="160" t="str">
        <f t="shared" si="6"/>
        <v/>
      </c>
      <c r="AB30" s="160" t="str">
        <f t="shared" si="6"/>
        <v/>
      </c>
      <c r="AC30" s="160" t="str">
        <f t="shared" si="6"/>
        <v/>
      </c>
      <c r="AD30" s="160" t="str">
        <f t="shared" si="6"/>
        <v/>
      </c>
      <c r="AE30" s="160" t="str">
        <f t="shared" si="6"/>
        <v/>
      </c>
      <c r="AF30" s="160" t="str">
        <f t="shared" si="6"/>
        <v/>
      </c>
      <c r="AG30" s="160" t="str">
        <f t="shared" si="6"/>
        <v/>
      </c>
      <c r="AH30" s="160" t="str">
        <f t="shared" si="6"/>
        <v/>
      </c>
      <c r="AI30" s="161"/>
      <c r="AJ30" s="162" t="str">
        <f>IFERROR(SUM(E30:AI30)/COUNT(E30:AI30),"")</f>
        <v/>
      </c>
    </row>
    <row r="31" spans="2:36" ht="18.75" customHeight="1" x14ac:dyDescent="0.4">
      <c r="B31" s="356"/>
      <c r="C31" s="351"/>
      <c r="D31" s="62" t="s">
        <v>6</v>
      </c>
      <c r="E31" s="163" t="str">
        <f>IFERROR(E27/E33,"")</f>
        <v/>
      </c>
      <c r="F31" s="164" t="str">
        <f t="shared" ref="F31:AH31" si="7">IFERROR(F27/F33,"")</f>
        <v/>
      </c>
      <c r="G31" s="164" t="str">
        <f t="shared" si="7"/>
        <v/>
      </c>
      <c r="H31" s="164" t="str">
        <f t="shared" si="7"/>
        <v/>
      </c>
      <c r="I31" s="164" t="str">
        <f t="shared" si="7"/>
        <v/>
      </c>
      <c r="J31" s="164" t="str">
        <f t="shared" si="7"/>
        <v/>
      </c>
      <c r="K31" s="164" t="str">
        <f t="shared" si="7"/>
        <v/>
      </c>
      <c r="L31" s="164" t="str">
        <f t="shared" si="7"/>
        <v/>
      </c>
      <c r="M31" s="164" t="str">
        <f t="shared" si="7"/>
        <v/>
      </c>
      <c r="N31" s="164" t="str">
        <f t="shared" si="7"/>
        <v/>
      </c>
      <c r="O31" s="164" t="str">
        <f t="shared" si="7"/>
        <v/>
      </c>
      <c r="P31" s="164" t="str">
        <f t="shared" si="7"/>
        <v/>
      </c>
      <c r="Q31" s="164" t="str">
        <f t="shared" si="7"/>
        <v/>
      </c>
      <c r="R31" s="164" t="str">
        <f t="shared" si="7"/>
        <v/>
      </c>
      <c r="S31" s="164" t="str">
        <f t="shared" si="7"/>
        <v/>
      </c>
      <c r="T31" s="164" t="str">
        <f t="shared" si="7"/>
        <v/>
      </c>
      <c r="U31" s="164" t="str">
        <f t="shared" si="7"/>
        <v/>
      </c>
      <c r="V31" s="164" t="str">
        <f t="shared" si="7"/>
        <v/>
      </c>
      <c r="W31" s="164" t="str">
        <f t="shared" si="7"/>
        <v/>
      </c>
      <c r="X31" s="164" t="str">
        <f t="shared" si="7"/>
        <v/>
      </c>
      <c r="Y31" s="164" t="str">
        <f t="shared" si="7"/>
        <v/>
      </c>
      <c r="Z31" s="164" t="str">
        <f t="shared" si="7"/>
        <v/>
      </c>
      <c r="AA31" s="164" t="str">
        <f t="shared" si="7"/>
        <v/>
      </c>
      <c r="AB31" s="164" t="str">
        <f t="shared" si="7"/>
        <v/>
      </c>
      <c r="AC31" s="164" t="str">
        <f t="shared" si="7"/>
        <v/>
      </c>
      <c r="AD31" s="164" t="str">
        <f t="shared" si="7"/>
        <v/>
      </c>
      <c r="AE31" s="164" t="str">
        <f t="shared" si="7"/>
        <v/>
      </c>
      <c r="AF31" s="164" t="str">
        <f t="shared" si="7"/>
        <v/>
      </c>
      <c r="AG31" s="164" t="str">
        <f t="shared" si="7"/>
        <v/>
      </c>
      <c r="AH31" s="164" t="str">
        <f t="shared" si="7"/>
        <v/>
      </c>
      <c r="AI31" s="165"/>
      <c r="AJ31" s="166" t="str">
        <f>IFERROR(SUM(E31:AI31)/COUNT(E31:AI31),"")</f>
        <v/>
      </c>
    </row>
    <row r="32" spans="2:36" ht="18.75" customHeight="1" x14ac:dyDescent="0.4">
      <c r="B32" s="356"/>
      <c r="C32" s="341" t="s">
        <v>41</v>
      </c>
      <c r="D32" s="235" t="s">
        <v>5</v>
      </c>
      <c r="E32" s="236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50"/>
      <c r="AJ32" s="239" t="str">
        <f>IF(E32="","",SUM(E32:AI32))</f>
        <v/>
      </c>
    </row>
    <row r="33" spans="2:36" ht="18.75" customHeight="1" x14ac:dyDescent="0.4">
      <c r="B33" s="356"/>
      <c r="C33" s="342"/>
      <c r="D33" s="62" t="s">
        <v>6</v>
      </c>
      <c r="E33" s="240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51"/>
      <c r="AJ33" s="243" t="str">
        <f>IF(E33="","",SUM(E33:AI33))</f>
        <v/>
      </c>
    </row>
    <row r="34" spans="2:36" ht="18.75" customHeight="1" x14ac:dyDescent="0.4">
      <c r="B34" s="356"/>
      <c r="C34" s="349" t="s">
        <v>43</v>
      </c>
      <c r="D34" s="135" t="s">
        <v>5</v>
      </c>
      <c r="E34" s="136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8"/>
      <c r="AJ34" s="139" t="str">
        <f t="shared" ref="AJ34:AJ39" si="8">IF(E34="","",SUM(E34:AI34))</f>
        <v/>
      </c>
    </row>
    <row r="35" spans="2:36" ht="18.75" customHeight="1" thickBot="1" x14ac:dyDescent="0.45">
      <c r="B35" s="356"/>
      <c r="C35" s="349"/>
      <c r="D35" s="86" t="s">
        <v>6</v>
      </c>
      <c r="E35" s="128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30"/>
      <c r="AJ35" s="131" t="str">
        <f t="shared" si="8"/>
        <v/>
      </c>
    </row>
    <row r="36" spans="2:36" ht="18.75" customHeight="1" x14ac:dyDescent="0.4">
      <c r="B36" s="357" t="s">
        <v>30</v>
      </c>
      <c r="C36" s="352" t="s">
        <v>2</v>
      </c>
      <c r="D36" s="181" t="s">
        <v>5</v>
      </c>
      <c r="E36" s="182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4"/>
      <c r="AJ36" s="185" t="str">
        <f t="shared" si="8"/>
        <v/>
      </c>
    </row>
    <row r="37" spans="2:36" ht="18.75" customHeight="1" x14ac:dyDescent="0.4">
      <c r="B37" s="356"/>
      <c r="C37" s="353"/>
      <c r="D37" s="167" t="s">
        <v>6</v>
      </c>
      <c r="E37" s="168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70"/>
      <c r="AJ37" s="171" t="str">
        <f t="shared" si="8"/>
        <v/>
      </c>
    </row>
    <row r="38" spans="2:36" ht="18.75" customHeight="1" x14ac:dyDescent="0.4">
      <c r="B38" s="356"/>
      <c r="C38" s="347" t="s">
        <v>39</v>
      </c>
      <c r="D38" s="98" t="s">
        <v>5</v>
      </c>
      <c r="E38" s="140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2"/>
      <c r="AJ38" s="17" t="str">
        <f t="shared" si="8"/>
        <v/>
      </c>
    </row>
    <row r="39" spans="2:36" ht="18.75" customHeight="1" x14ac:dyDescent="0.4">
      <c r="B39" s="356"/>
      <c r="C39" s="348"/>
      <c r="D39" s="92" t="s">
        <v>6</v>
      </c>
      <c r="E39" s="124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6"/>
      <c r="AJ39" s="127" t="str">
        <f t="shared" si="8"/>
        <v/>
      </c>
    </row>
    <row r="40" spans="2:36" ht="18.75" customHeight="1" x14ac:dyDescent="0.4">
      <c r="B40" s="356"/>
      <c r="C40" s="347" t="s">
        <v>3</v>
      </c>
      <c r="D40" s="114" t="s">
        <v>5</v>
      </c>
      <c r="E40" s="172" t="str">
        <f>IFERROR(E36/E42,"")</f>
        <v/>
      </c>
      <c r="F40" s="173" t="str">
        <f>IFERROR(F36/F42,"")</f>
        <v/>
      </c>
      <c r="G40" s="173" t="str">
        <f t="shared" ref="G40:AI40" si="9">IFERROR(G36/G42,"")</f>
        <v/>
      </c>
      <c r="H40" s="173" t="str">
        <f t="shared" si="9"/>
        <v/>
      </c>
      <c r="I40" s="173" t="str">
        <f t="shared" si="9"/>
        <v/>
      </c>
      <c r="J40" s="173" t="str">
        <f t="shared" si="9"/>
        <v/>
      </c>
      <c r="K40" s="173" t="str">
        <f t="shared" si="9"/>
        <v/>
      </c>
      <c r="L40" s="173" t="str">
        <f t="shared" si="9"/>
        <v/>
      </c>
      <c r="M40" s="173" t="str">
        <f t="shared" si="9"/>
        <v/>
      </c>
      <c r="N40" s="173" t="str">
        <f t="shared" si="9"/>
        <v/>
      </c>
      <c r="O40" s="173" t="str">
        <f t="shared" si="9"/>
        <v/>
      </c>
      <c r="P40" s="173" t="str">
        <f t="shared" si="9"/>
        <v/>
      </c>
      <c r="Q40" s="173" t="str">
        <f t="shared" si="9"/>
        <v/>
      </c>
      <c r="R40" s="173" t="str">
        <f t="shared" si="9"/>
        <v/>
      </c>
      <c r="S40" s="173" t="str">
        <f t="shared" si="9"/>
        <v/>
      </c>
      <c r="T40" s="173" t="str">
        <f t="shared" si="9"/>
        <v/>
      </c>
      <c r="U40" s="173" t="str">
        <f t="shared" si="9"/>
        <v/>
      </c>
      <c r="V40" s="173" t="str">
        <f t="shared" si="9"/>
        <v/>
      </c>
      <c r="W40" s="173" t="str">
        <f t="shared" si="9"/>
        <v/>
      </c>
      <c r="X40" s="173" t="str">
        <f t="shared" si="9"/>
        <v/>
      </c>
      <c r="Y40" s="173" t="str">
        <f t="shared" si="9"/>
        <v/>
      </c>
      <c r="Z40" s="173" t="str">
        <f t="shared" si="9"/>
        <v/>
      </c>
      <c r="AA40" s="173" t="str">
        <f t="shared" si="9"/>
        <v/>
      </c>
      <c r="AB40" s="173" t="str">
        <f t="shared" si="9"/>
        <v/>
      </c>
      <c r="AC40" s="173" t="str">
        <f t="shared" si="9"/>
        <v/>
      </c>
      <c r="AD40" s="173" t="str">
        <f t="shared" si="9"/>
        <v/>
      </c>
      <c r="AE40" s="173" t="str">
        <f t="shared" si="9"/>
        <v/>
      </c>
      <c r="AF40" s="173" t="str">
        <f t="shared" si="9"/>
        <v/>
      </c>
      <c r="AG40" s="173" t="str">
        <f t="shared" si="9"/>
        <v/>
      </c>
      <c r="AH40" s="173" t="str">
        <f t="shared" si="9"/>
        <v/>
      </c>
      <c r="AI40" s="174" t="str">
        <f t="shared" si="9"/>
        <v/>
      </c>
      <c r="AJ40" s="175" t="str">
        <f>IFERROR(SUM(E40:AI40)/COUNT(E40:AI40),"")</f>
        <v/>
      </c>
    </row>
    <row r="41" spans="2:36" ht="18.75" customHeight="1" x14ac:dyDescent="0.4">
      <c r="B41" s="356"/>
      <c r="C41" s="348"/>
      <c r="D41" s="71" t="s">
        <v>6</v>
      </c>
      <c r="E41" s="176" t="str">
        <f>IFERROR(E37/E43,"")</f>
        <v/>
      </c>
      <c r="F41" s="177" t="str">
        <f t="shared" ref="F41:AI41" si="10">IFERROR(F37/F43,"")</f>
        <v/>
      </c>
      <c r="G41" s="177" t="str">
        <f t="shared" si="10"/>
        <v/>
      </c>
      <c r="H41" s="177" t="str">
        <f t="shared" si="10"/>
        <v/>
      </c>
      <c r="I41" s="177" t="str">
        <f t="shared" si="10"/>
        <v/>
      </c>
      <c r="J41" s="177" t="str">
        <f t="shared" si="10"/>
        <v/>
      </c>
      <c r="K41" s="177" t="str">
        <f t="shared" si="10"/>
        <v/>
      </c>
      <c r="L41" s="177" t="str">
        <f t="shared" si="10"/>
        <v/>
      </c>
      <c r="M41" s="177" t="str">
        <f t="shared" si="10"/>
        <v/>
      </c>
      <c r="N41" s="177" t="str">
        <f t="shared" si="10"/>
        <v/>
      </c>
      <c r="O41" s="177" t="str">
        <f t="shared" si="10"/>
        <v/>
      </c>
      <c r="P41" s="177" t="str">
        <f t="shared" si="10"/>
        <v/>
      </c>
      <c r="Q41" s="177" t="str">
        <f t="shared" si="10"/>
        <v/>
      </c>
      <c r="R41" s="177" t="str">
        <f t="shared" si="10"/>
        <v/>
      </c>
      <c r="S41" s="177" t="str">
        <f t="shared" si="10"/>
        <v/>
      </c>
      <c r="T41" s="177" t="str">
        <f t="shared" si="10"/>
        <v/>
      </c>
      <c r="U41" s="177" t="str">
        <f t="shared" si="10"/>
        <v/>
      </c>
      <c r="V41" s="177" t="str">
        <f t="shared" si="10"/>
        <v/>
      </c>
      <c r="W41" s="177" t="str">
        <f t="shared" si="10"/>
        <v/>
      </c>
      <c r="X41" s="177" t="str">
        <f t="shared" si="10"/>
        <v/>
      </c>
      <c r="Y41" s="177" t="str">
        <f t="shared" si="10"/>
        <v/>
      </c>
      <c r="Z41" s="177" t="str">
        <f t="shared" si="10"/>
        <v/>
      </c>
      <c r="AA41" s="177" t="str">
        <f t="shared" si="10"/>
        <v/>
      </c>
      <c r="AB41" s="177" t="str">
        <f t="shared" si="10"/>
        <v/>
      </c>
      <c r="AC41" s="177" t="str">
        <f t="shared" si="10"/>
        <v/>
      </c>
      <c r="AD41" s="177" t="str">
        <f t="shared" si="10"/>
        <v/>
      </c>
      <c r="AE41" s="177" t="str">
        <f t="shared" si="10"/>
        <v/>
      </c>
      <c r="AF41" s="177" t="str">
        <f t="shared" si="10"/>
        <v/>
      </c>
      <c r="AG41" s="177" t="str">
        <f t="shared" si="10"/>
        <v/>
      </c>
      <c r="AH41" s="177" t="str">
        <f t="shared" si="10"/>
        <v/>
      </c>
      <c r="AI41" s="178" t="str">
        <f t="shared" si="10"/>
        <v/>
      </c>
      <c r="AJ41" s="179" t="str">
        <f>IFERROR(SUM(E41:AI41)/COUNT(E41:AI41),"")</f>
        <v/>
      </c>
    </row>
    <row r="42" spans="2:36" ht="18.75" customHeight="1" x14ac:dyDescent="0.4">
      <c r="B42" s="356"/>
      <c r="C42" s="339" t="s">
        <v>41</v>
      </c>
      <c r="D42" s="114" t="s">
        <v>5</v>
      </c>
      <c r="E42" s="252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5"/>
      <c r="AJ42" s="246" t="str">
        <f>IF(E42="","",SUM(E42:AI42))</f>
        <v/>
      </c>
    </row>
    <row r="43" spans="2:36" ht="18.75" customHeight="1" x14ac:dyDescent="0.4">
      <c r="B43" s="356"/>
      <c r="C43" s="340"/>
      <c r="D43" s="71" t="s">
        <v>6</v>
      </c>
      <c r="E43" s="253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8"/>
      <c r="AJ43" s="249" t="str">
        <f>IF(E43="","",SUM(E43:AI43))</f>
        <v/>
      </c>
    </row>
    <row r="44" spans="2:36" ht="18.75" customHeight="1" x14ac:dyDescent="0.4">
      <c r="B44" s="356"/>
      <c r="C44" s="361" t="s">
        <v>43</v>
      </c>
      <c r="D44" s="143" t="s">
        <v>5</v>
      </c>
      <c r="E44" s="144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6"/>
      <c r="AJ44" s="147" t="str">
        <f t="shared" ref="AJ44:AJ49" si="11">IF(E44="","",SUM(E44:AI44))</f>
        <v/>
      </c>
    </row>
    <row r="45" spans="2:36" ht="18.75" customHeight="1" thickBot="1" x14ac:dyDescent="0.45">
      <c r="B45" s="358"/>
      <c r="C45" s="362"/>
      <c r="D45" s="186" t="s">
        <v>6</v>
      </c>
      <c r="E45" s="187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9"/>
      <c r="AJ45" s="188" t="str">
        <f t="shared" si="11"/>
        <v/>
      </c>
    </row>
    <row r="46" spans="2:36" ht="18.75" customHeight="1" x14ac:dyDescent="0.4">
      <c r="B46" s="356" t="s">
        <v>7</v>
      </c>
      <c r="C46" s="359" t="s">
        <v>2</v>
      </c>
      <c r="D46" s="57" t="s">
        <v>5</v>
      </c>
      <c r="E46" s="21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03"/>
      <c r="AJ46" s="16" t="str">
        <f t="shared" si="11"/>
        <v/>
      </c>
    </row>
    <row r="47" spans="2:36" ht="18.75" customHeight="1" x14ac:dyDescent="0.4">
      <c r="B47" s="356"/>
      <c r="C47" s="360"/>
      <c r="D47" s="154" t="s">
        <v>6</v>
      </c>
      <c r="E47" s="155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7"/>
      <c r="AJ47" s="158" t="str">
        <f t="shared" si="11"/>
        <v/>
      </c>
    </row>
    <row r="48" spans="2:36" ht="18.75" customHeight="1" x14ac:dyDescent="0.4">
      <c r="B48" s="356"/>
      <c r="C48" s="350" t="s">
        <v>39</v>
      </c>
      <c r="D48" s="93" t="s">
        <v>5</v>
      </c>
      <c r="E48" s="132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4"/>
      <c r="AJ48" s="16" t="str">
        <f t="shared" si="11"/>
        <v/>
      </c>
    </row>
    <row r="49" spans="2:36" ht="18.75" customHeight="1" x14ac:dyDescent="0.4">
      <c r="B49" s="356"/>
      <c r="C49" s="351"/>
      <c r="D49" s="86" t="s">
        <v>6</v>
      </c>
      <c r="E49" s="128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30"/>
      <c r="AJ49" s="131" t="str">
        <f t="shared" si="11"/>
        <v/>
      </c>
    </row>
    <row r="50" spans="2:36" ht="18.75" customHeight="1" x14ac:dyDescent="0.4">
      <c r="B50" s="356"/>
      <c r="C50" s="350" t="s">
        <v>3</v>
      </c>
      <c r="D50" s="104" t="s">
        <v>5</v>
      </c>
      <c r="E50" s="159" t="str">
        <f>IFERROR(E46/E52,"")</f>
        <v/>
      </c>
      <c r="F50" s="160" t="str">
        <f>IFERROR(F46/F52,"")</f>
        <v/>
      </c>
      <c r="G50" s="160" t="str">
        <f t="shared" ref="G50:AH50" si="12">IFERROR(G46/G52,"")</f>
        <v/>
      </c>
      <c r="H50" s="160" t="str">
        <f t="shared" si="12"/>
        <v/>
      </c>
      <c r="I50" s="160" t="str">
        <f t="shared" si="12"/>
        <v/>
      </c>
      <c r="J50" s="160" t="str">
        <f t="shared" si="12"/>
        <v/>
      </c>
      <c r="K50" s="160" t="str">
        <f t="shared" si="12"/>
        <v/>
      </c>
      <c r="L50" s="160" t="str">
        <f t="shared" si="12"/>
        <v/>
      </c>
      <c r="M50" s="160" t="str">
        <f t="shared" si="12"/>
        <v/>
      </c>
      <c r="N50" s="160" t="str">
        <f t="shared" si="12"/>
        <v/>
      </c>
      <c r="O50" s="160" t="str">
        <f t="shared" si="12"/>
        <v/>
      </c>
      <c r="P50" s="160" t="str">
        <f t="shared" si="12"/>
        <v/>
      </c>
      <c r="Q50" s="160" t="str">
        <f t="shared" si="12"/>
        <v/>
      </c>
      <c r="R50" s="160" t="str">
        <f t="shared" si="12"/>
        <v/>
      </c>
      <c r="S50" s="160" t="str">
        <f t="shared" si="12"/>
        <v/>
      </c>
      <c r="T50" s="160" t="str">
        <f t="shared" si="12"/>
        <v/>
      </c>
      <c r="U50" s="160" t="str">
        <f t="shared" si="12"/>
        <v/>
      </c>
      <c r="V50" s="160" t="str">
        <f t="shared" si="12"/>
        <v/>
      </c>
      <c r="W50" s="160" t="str">
        <f t="shared" si="12"/>
        <v/>
      </c>
      <c r="X50" s="160" t="str">
        <f t="shared" si="12"/>
        <v/>
      </c>
      <c r="Y50" s="160" t="str">
        <f t="shared" si="12"/>
        <v/>
      </c>
      <c r="Z50" s="160" t="str">
        <f t="shared" si="12"/>
        <v/>
      </c>
      <c r="AA50" s="160" t="str">
        <f t="shared" si="12"/>
        <v/>
      </c>
      <c r="AB50" s="160" t="str">
        <f t="shared" si="12"/>
        <v/>
      </c>
      <c r="AC50" s="160" t="str">
        <f t="shared" si="12"/>
        <v/>
      </c>
      <c r="AD50" s="160" t="str">
        <f t="shared" si="12"/>
        <v/>
      </c>
      <c r="AE50" s="160" t="str">
        <f t="shared" si="12"/>
        <v/>
      </c>
      <c r="AF50" s="160" t="str">
        <f t="shared" si="12"/>
        <v/>
      </c>
      <c r="AG50" s="160" t="str">
        <f t="shared" si="12"/>
        <v/>
      </c>
      <c r="AH50" s="160" t="str">
        <f t="shared" si="12"/>
        <v/>
      </c>
      <c r="AI50" s="161"/>
      <c r="AJ50" s="162" t="str">
        <f>IFERROR(SUM(E50:AI50)/COUNT(E50:AI50),"")</f>
        <v/>
      </c>
    </row>
    <row r="51" spans="2:36" ht="18.75" customHeight="1" x14ac:dyDescent="0.4">
      <c r="B51" s="356"/>
      <c r="C51" s="351"/>
      <c r="D51" s="62" t="s">
        <v>6</v>
      </c>
      <c r="E51" s="163" t="str">
        <f>IFERROR(E47/E53,"")</f>
        <v/>
      </c>
      <c r="F51" s="164" t="str">
        <f t="shared" ref="F51:AH51" si="13">IFERROR(F47/F53,"")</f>
        <v/>
      </c>
      <c r="G51" s="164" t="str">
        <f t="shared" si="13"/>
        <v/>
      </c>
      <c r="H51" s="164" t="str">
        <f t="shared" si="13"/>
        <v/>
      </c>
      <c r="I51" s="164" t="str">
        <f t="shared" si="13"/>
        <v/>
      </c>
      <c r="J51" s="164" t="str">
        <f t="shared" si="13"/>
        <v/>
      </c>
      <c r="K51" s="164" t="str">
        <f t="shared" si="13"/>
        <v/>
      </c>
      <c r="L51" s="164" t="str">
        <f t="shared" si="13"/>
        <v/>
      </c>
      <c r="M51" s="164" t="str">
        <f t="shared" si="13"/>
        <v/>
      </c>
      <c r="N51" s="164" t="str">
        <f t="shared" si="13"/>
        <v/>
      </c>
      <c r="O51" s="164" t="str">
        <f t="shared" si="13"/>
        <v/>
      </c>
      <c r="P51" s="164" t="str">
        <f t="shared" si="13"/>
        <v/>
      </c>
      <c r="Q51" s="164" t="str">
        <f t="shared" si="13"/>
        <v/>
      </c>
      <c r="R51" s="164" t="str">
        <f t="shared" si="13"/>
        <v/>
      </c>
      <c r="S51" s="164" t="str">
        <f t="shared" si="13"/>
        <v/>
      </c>
      <c r="T51" s="164" t="str">
        <f t="shared" si="13"/>
        <v/>
      </c>
      <c r="U51" s="164" t="str">
        <f t="shared" si="13"/>
        <v/>
      </c>
      <c r="V51" s="164" t="str">
        <f t="shared" si="13"/>
        <v/>
      </c>
      <c r="W51" s="164" t="str">
        <f t="shared" si="13"/>
        <v/>
      </c>
      <c r="X51" s="164" t="str">
        <f t="shared" si="13"/>
        <v/>
      </c>
      <c r="Y51" s="164" t="str">
        <f t="shared" si="13"/>
        <v/>
      </c>
      <c r="Z51" s="164" t="str">
        <f t="shared" si="13"/>
        <v/>
      </c>
      <c r="AA51" s="164" t="str">
        <f t="shared" si="13"/>
        <v/>
      </c>
      <c r="AB51" s="164" t="str">
        <f t="shared" si="13"/>
        <v/>
      </c>
      <c r="AC51" s="164" t="str">
        <f t="shared" si="13"/>
        <v/>
      </c>
      <c r="AD51" s="164" t="str">
        <f t="shared" si="13"/>
        <v/>
      </c>
      <c r="AE51" s="164" t="str">
        <f t="shared" si="13"/>
        <v/>
      </c>
      <c r="AF51" s="164" t="str">
        <f t="shared" si="13"/>
        <v/>
      </c>
      <c r="AG51" s="164" t="str">
        <f t="shared" si="13"/>
        <v/>
      </c>
      <c r="AH51" s="164" t="str">
        <f t="shared" si="13"/>
        <v/>
      </c>
      <c r="AI51" s="165"/>
      <c r="AJ51" s="166" t="str">
        <f>IFERROR(SUM(E51:AI51)/COUNT(E51:AI51),"")</f>
        <v/>
      </c>
    </row>
    <row r="52" spans="2:36" ht="18.75" customHeight="1" x14ac:dyDescent="0.4">
      <c r="B52" s="356"/>
      <c r="C52" s="341" t="s">
        <v>41</v>
      </c>
      <c r="D52" s="235" t="s">
        <v>5</v>
      </c>
      <c r="E52" s="236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50"/>
      <c r="AJ52" s="239" t="str">
        <f>IF(E52="","",SUM(E52:AI52))</f>
        <v/>
      </c>
    </row>
    <row r="53" spans="2:36" ht="18.75" customHeight="1" x14ac:dyDescent="0.4">
      <c r="B53" s="356"/>
      <c r="C53" s="342"/>
      <c r="D53" s="62" t="s">
        <v>6</v>
      </c>
      <c r="E53" s="240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51"/>
      <c r="AJ53" s="243" t="str">
        <f>IF(E53="","",SUM(E53:AI53))</f>
        <v/>
      </c>
    </row>
    <row r="54" spans="2:36" ht="18.75" customHeight="1" x14ac:dyDescent="0.4">
      <c r="B54" s="356"/>
      <c r="C54" s="349" t="s">
        <v>43</v>
      </c>
      <c r="D54" s="148" t="s">
        <v>5</v>
      </c>
      <c r="E54" s="149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1"/>
      <c r="AJ54" s="152" t="str">
        <f t="shared" ref="AJ54:AJ59" si="14">IF(E54="","",SUM(E54:AI54))</f>
        <v/>
      </c>
    </row>
    <row r="55" spans="2:36" ht="18.75" customHeight="1" thickBot="1" x14ac:dyDescent="0.45">
      <c r="B55" s="356"/>
      <c r="C55" s="349"/>
      <c r="D55" s="86" t="s">
        <v>6</v>
      </c>
      <c r="E55" s="128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30"/>
      <c r="AJ55" s="131" t="str">
        <f t="shared" si="14"/>
        <v/>
      </c>
    </row>
    <row r="56" spans="2:36" ht="18.75" customHeight="1" x14ac:dyDescent="0.4">
      <c r="B56" s="357" t="s">
        <v>8</v>
      </c>
      <c r="C56" s="345" t="s">
        <v>2</v>
      </c>
      <c r="D56" s="181" t="s">
        <v>5</v>
      </c>
      <c r="E56" s="182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4"/>
      <c r="AJ56" s="185" t="str">
        <f t="shared" si="14"/>
        <v/>
      </c>
    </row>
    <row r="57" spans="2:36" ht="18.75" customHeight="1" x14ac:dyDescent="0.4">
      <c r="B57" s="356"/>
      <c r="C57" s="346"/>
      <c r="D57" s="167" t="s">
        <v>6</v>
      </c>
      <c r="E57" s="168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70"/>
      <c r="AJ57" s="171" t="str">
        <f t="shared" si="14"/>
        <v/>
      </c>
    </row>
    <row r="58" spans="2:36" ht="18.75" customHeight="1" x14ac:dyDescent="0.4">
      <c r="B58" s="356"/>
      <c r="C58" s="343" t="s">
        <v>39</v>
      </c>
      <c r="D58" s="98" t="s">
        <v>5</v>
      </c>
      <c r="E58" s="140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2"/>
      <c r="AJ58" s="17" t="str">
        <f t="shared" si="14"/>
        <v/>
      </c>
    </row>
    <row r="59" spans="2:36" ht="18.75" customHeight="1" x14ac:dyDescent="0.4">
      <c r="B59" s="356"/>
      <c r="C59" s="344"/>
      <c r="D59" s="92" t="s">
        <v>6</v>
      </c>
      <c r="E59" s="124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6"/>
      <c r="AJ59" s="127" t="str">
        <f t="shared" si="14"/>
        <v/>
      </c>
    </row>
    <row r="60" spans="2:36" ht="18.75" customHeight="1" x14ac:dyDescent="0.4">
      <c r="B60" s="356"/>
      <c r="C60" s="343" t="s">
        <v>3</v>
      </c>
      <c r="D60" s="114" t="s">
        <v>5</v>
      </c>
      <c r="E60" s="172" t="str">
        <f>IFERROR(E56/E62,"")</f>
        <v/>
      </c>
      <c r="F60" s="173" t="str">
        <f>IFERROR(F56/F62,"")</f>
        <v/>
      </c>
      <c r="G60" s="173" t="str">
        <f t="shared" ref="G60:AI60" si="15">IFERROR(G56/G62,"")</f>
        <v/>
      </c>
      <c r="H60" s="173" t="str">
        <f t="shared" si="15"/>
        <v/>
      </c>
      <c r="I60" s="173" t="str">
        <f t="shared" si="15"/>
        <v/>
      </c>
      <c r="J60" s="173" t="str">
        <f t="shared" si="15"/>
        <v/>
      </c>
      <c r="K60" s="173" t="str">
        <f t="shared" si="15"/>
        <v/>
      </c>
      <c r="L60" s="173" t="str">
        <f t="shared" si="15"/>
        <v/>
      </c>
      <c r="M60" s="173" t="str">
        <f t="shared" si="15"/>
        <v/>
      </c>
      <c r="N60" s="173" t="str">
        <f t="shared" si="15"/>
        <v/>
      </c>
      <c r="O60" s="173" t="str">
        <f t="shared" si="15"/>
        <v/>
      </c>
      <c r="P60" s="173" t="str">
        <f t="shared" si="15"/>
        <v/>
      </c>
      <c r="Q60" s="173" t="str">
        <f t="shared" si="15"/>
        <v/>
      </c>
      <c r="R60" s="173" t="str">
        <f t="shared" si="15"/>
        <v/>
      </c>
      <c r="S60" s="173" t="str">
        <f t="shared" si="15"/>
        <v/>
      </c>
      <c r="T60" s="173" t="str">
        <f t="shared" si="15"/>
        <v/>
      </c>
      <c r="U60" s="173" t="str">
        <f t="shared" si="15"/>
        <v/>
      </c>
      <c r="V60" s="173" t="str">
        <f t="shared" si="15"/>
        <v/>
      </c>
      <c r="W60" s="173" t="str">
        <f t="shared" si="15"/>
        <v/>
      </c>
      <c r="X60" s="173" t="str">
        <f t="shared" si="15"/>
        <v/>
      </c>
      <c r="Y60" s="173" t="str">
        <f t="shared" si="15"/>
        <v/>
      </c>
      <c r="Z60" s="173" t="str">
        <f t="shared" si="15"/>
        <v/>
      </c>
      <c r="AA60" s="173" t="str">
        <f t="shared" si="15"/>
        <v/>
      </c>
      <c r="AB60" s="173" t="str">
        <f t="shared" si="15"/>
        <v/>
      </c>
      <c r="AC60" s="173" t="str">
        <f t="shared" si="15"/>
        <v/>
      </c>
      <c r="AD60" s="173" t="str">
        <f t="shared" si="15"/>
        <v/>
      </c>
      <c r="AE60" s="173" t="str">
        <f t="shared" si="15"/>
        <v/>
      </c>
      <c r="AF60" s="173" t="str">
        <f t="shared" si="15"/>
        <v/>
      </c>
      <c r="AG60" s="173" t="str">
        <f t="shared" si="15"/>
        <v/>
      </c>
      <c r="AH60" s="173" t="str">
        <f t="shared" si="15"/>
        <v/>
      </c>
      <c r="AI60" s="174" t="str">
        <f t="shared" si="15"/>
        <v/>
      </c>
      <c r="AJ60" s="175" t="str">
        <f>IFERROR(SUM(E60:AI60)/COUNT(E60:AI60),"")</f>
        <v/>
      </c>
    </row>
    <row r="61" spans="2:36" ht="18.75" customHeight="1" x14ac:dyDescent="0.4">
      <c r="B61" s="356"/>
      <c r="C61" s="344"/>
      <c r="D61" s="71" t="s">
        <v>6</v>
      </c>
      <c r="E61" s="176" t="str">
        <f>IFERROR(E57/E63,"")</f>
        <v/>
      </c>
      <c r="F61" s="177" t="str">
        <f t="shared" ref="F61:AI61" si="16">IFERROR(F57/F63,"")</f>
        <v/>
      </c>
      <c r="G61" s="177" t="str">
        <f t="shared" si="16"/>
        <v/>
      </c>
      <c r="H61" s="177" t="str">
        <f t="shared" si="16"/>
        <v/>
      </c>
      <c r="I61" s="177" t="str">
        <f t="shared" si="16"/>
        <v/>
      </c>
      <c r="J61" s="177" t="str">
        <f t="shared" si="16"/>
        <v/>
      </c>
      <c r="K61" s="177" t="str">
        <f t="shared" si="16"/>
        <v/>
      </c>
      <c r="L61" s="177" t="str">
        <f t="shared" si="16"/>
        <v/>
      </c>
      <c r="M61" s="177" t="str">
        <f t="shared" si="16"/>
        <v/>
      </c>
      <c r="N61" s="177" t="str">
        <f t="shared" si="16"/>
        <v/>
      </c>
      <c r="O61" s="177" t="str">
        <f t="shared" si="16"/>
        <v/>
      </c>
      <c r="P61" s="177" t="str">
        <f t="shared" si="16"/>
        <v/>
      </c>
      <c r="Q61" s="177" t="str">
        <f t="shared" si="16"/>
        <v/>
      </c>
      <c r="R61" s="177" t="str">
        <f t="shared" si="16"/>
        <v/>
      </c>
      <c r="S61" s="177" t="str">
        <f t="shared" si="16"/>
        <v/>
      </c>
      <c r="T61" s="177" t="str">
        <f t="shared" si="16"/>
        <v/>
      </c>
      <c r="U61" s="177" t="str">
        <f t="shared" si="16"/>
        <v/>
      </c>
      <c r="V61" s="177" t="str">
        <f t="shared" si="16"/>
        <v/>
      </c>
      <c r="W61" s="177" t="str">
        <f t="shared" si="16"/>
        <v/>
      </c>
      <c r="X61" s="177" t="str">
        <f t="shared" si="16"/>
        <v/>
      </c>
      <c r="Y61" s="177" t="str">
        <f t="shared" si="16"/>
        <v/>
      </c>
      <c r="Z61" s="177" t="str">
        <f t="shared" si="16"/>
        <v/>
      </c>
      <c r="AA61" s="177" t="str">
        <f t="shared" si="16"/>
        <v/>
      </c>
      <c r="AB61" s="177" t="str">
        <f t="shared" si="16"/>
        <v/>
      </c>
      <c r="AC61" s="177" t="str">
        <f t="shared" si="16"/>
        <v/>
      </c>
      <c r="AD61" s="177" t="str">
        <f t="shared" si="16"/>
        <v/>
      </c>
      <c r="AE61" s="177" t="str">
        <f t="shared" si="16"/>
        <v/>
      </c>
      <c r="AF61" s="177" t="str">
        <f t="shared" si="16"/>
        <v/>
      </c>
      <c r="AG61" s="177" t="str">
        <f t="shared" si="16"/>
        <v/>
      </c>
      <c r="AH61" s="177" t="str">
        <f t="shared" si="16"/>
        <v/>
      </c>
      <c r="AI61" s="178" t="str">
        <f t="shared" si="16"/>
        <v/>
      </c>
      <c r="AJ61" s="179" t="str">
        <f>IFERROR(SUM(E61:AI61)/COUNT(E61:AI61),"")</f>
        <v/>
      </c>
    </row>
    <row r="62" spans="2:36" ht="18.75" customHeight="1" x14ac:dyDescent="0.4">
      <c r="B62" s="356"/>
      <c r="C62" s="339" t="s">
        <v>41</v>
      </c>
      <c r="D62" s="114" t="s">
        <v>5</v>
      </c>
      <c r="E62" s="252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5"/>
      <c r="AJ62" s="246" t="str">
        <f>IF(E62="","",SUM(E62:AI62))</f>
        <v/>
      </c>
    </row>
    <row r="63" spans="2:36" ht="18.75" customHeight="1" x14ac:dyDescent="0.4">
      <c r="B63" s="356"/>
      <c r="C63" s="340"/>
      <c r="D63" s="71" t="s">
        <v>6</v>
      </c>
      <c r="E63" s="253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8"/>
      <c r="AJ63" s="249" t="str">
        <f>IF(E63="","",SUM(E63:AI63))</f>
        <v/>
      </c>
    </row>
    <row r="64" spans="2:36" ht="18.75" customHeight="1" x14ac:dyDescent="0.4">
      <c r="B64" s="356"/>
      <c r="C64" s="354" t="s">
        <v>43</v>
      </c>
      <c r="D64" s="98" t="s">
        <v>5</v>
      </c>
      <c r="E64" s="153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6"/>
      <c r="AJ64" s="17" t="str">
        <f>IF(E64="","",SUM(E64:AI64))</f>
        <v/>
      </c>
    </row>
    <row r="65" spans="2:36" ht="18.75" customHeight="1" thickBot="1" x14ac:dyDescent="0.45">
      <c r="B65" s="358"/>
      <c r="C65" s="355"/>
      <c r="D65" s="76" t="s">
        <v>6</v>
      </c>
      <c r="E65" s="77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9"/>
      <c r="AJ65" s="80" t="str">
        <f>IF(E65="","",SUM(E65:AI65))</f>
        <v/>
      </c>
    </row>
  </sheetData>
  <mergeCells count="38">
    <mergeCell ref="C14:C15"/>
    <mergeCell ref="C16:C17"/>
    <mergeCell ref="C18:C19"/>
    <mergeCell ref="C20:C21"/>
    <mergeCell ref="B2:C3"/>
    <mergeCell ref="B5:D5"/>
    <mergeCell ref="C6:C7"/>
    <mergeCell ref="C8:C9"/>
    <mergeCell ref="C10:C11"/>
    <mergeCell ref="C12:C13"/>
    <mergeCell ref="C64:C65"/>
    <mergeCell ref="B6:B15"/>
    <mergeCell ref="B36:B45"/>
    <mergeCell ref="B16:B25"/>
    <mergeCell ref="B46:B55"/>
    <mergeCell ref="B26:B35"/>
    <mergeCell ref="B56:B65"/>
    <mergeCell ref="C50:C51"/>
    <mergeCell ref="C46:C47"/>
    <mergeCell ref="C40:C41"/>
    <mergeCell ref="C58:C59"/>
    <mergeCell ref="C54:C55"/>
    <mergeCell ref="C48:C49"/>
    <mergeCell ref="C44:C45"/>
    <mergeCell ref="C24:C25"/>
    <mergeCell ref="C26:C27"/>
    <mergeCell ref="C22:C23"/>
    <mergeCell ref="C32:C33"/>
    <mergeCell ref="C42:C43"/>
    <mergeCell ref="C52:C53"/>
    <mergeCell ref="C62:C63"/>
    <mergeCell ref="C60:C61"/>
    <mergeCell ref="C56:C57"/>
    <mergeCell ref="C38:C39"/>
    <mergeCell ref="C34:C35"/>
    <mergeCell ref="C28:C29"/>
    <mergeCell ref="C36:C37"/>
    <mergeCell ref="C30:C31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0" orientation="landscape" r:id="rId1"/>
  <rowBreaks count="2" manualBreakCount="2">
    <brk id="66" max="36" man="1"/>
    <brk id="126" max="36" man="1"/>
  </rowBreaks>
  <ignoredErrors>
    <ignoredError sqref="AJ10 AJ8 AJ16 AJ18 AJ26 AJ36 AJ46 AJ48 AJ56 AJ58 AJ28 AJ3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使い方</vt:lpstr>
      <vt:lpstr>売上目標設定</vt:lpstr>
      <vt:lpstr>実績入力表</vt:lpstr>
      <vt:lpstr>使い方!Print_Area</vt:lpstr>
      <vt:lpstr>実績入力表!Print_Area</vt:lpstr>
      <vt:lpstr>売上目標設定!Print_Area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2011-05-09T11:06:50Z</cp:lastPrinted>
  <dcterms:created xsi:type="dcterms:W3CDTF">2011-04-06T06:50:11Z</dcterms:created>
  <dcterms:modified xsi:type="dcterms:W3CDTF">2012-04-05T02:13:13Z</dcterms:modified>
</cp:coreProperties>
</file>